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780" activeTab="4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(2)'!$A$7:$G$93</definedName>
    <definedName name="_xlnm.Print_Area" localSheetId="4">'Rashodi prema funkcijskoj k '!$A$1:$E$15</definedName>
    <definedName name="_xlnm.Print_Area" localSheetId="2">sažetak!$A$1:$I$32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7" l="1"/>
  <c r="F67" i="7"/>
  <c r="E67" i="7"/>
  <c r="E118" i="12"/>
  <c r="D118" i="12"/>
  <c r="C118" i="12"/>
  <c r="F32" i="7" l="1"/>
  <c r="G32" i="7"/>
  <c r="E32" i="7"/>
  <c r="D57" i="12" l="1"/>
  <c r="E57" i="12"/>
  <c r="C57" i="12"/>
  <c r="E140" i="12" l="1"/>
  <c r="D140" i="12"/>
  <c r="C140" i="12"/>
  <c r="C136" i="12"/>
  <c r="E136" i="12"/>
  <c r="D136" i="12"/>
  <c r="D135" i="12" s="1"/>
  <c r="E132" i="12"/>
  <c r="D132" i="12"/>
  <c r="C132" i="12"/>
  <c r="E128" i="12"/>
  <c r="D13" i="4" s="1"/>
  <c r="C128" i="12"/>
  <c r="B13" i="4" s="1"/>
  <c r="D128" i="12"/>
  <c r="E124" i="12"/>
  <c r="E123" i="12" s="1"/>
  <c r="G88" i="7" s="1"/>
  <c r="C124" i="12"/>
  <c r="C123" i="12" s="1"/>
  <c r="E88" i="7" s="1"/>
  <c r="D124" i="12"/>
  <c r="D123" i="12" s="1"/>
  <c r="F88" i="7" s="1"/>
  <c r="E117" i="12"/>
  <c r="G83" i="7" s="1"/>
  <c r="D117" i="12"/>
  <c r="F83" i="7" s="1"/>
  <c r="C117" i="12"/>
  <c r="E83" i="7" s="1"/>
  <c r="E115" i="12"/>
  <c r="E114" i="12" s="1"/>
  <c r="G68" i="7" s="1"/>
  <c r="C115" i="12"/>
  <c r="C114" i="12" s="1"/>
  <c r="E68" i="7" s="1"/>
  <c r="D115" i="12"/>
  <c r="D114" i="12" s="1"/>
  <c r="F68" i="7" s="1"/>
  <c r="D109" i="12"/>
  <c r="E109" i="12"/>
  <c r="C109" i="12"/>
  <c r="D101" i="12"/>
  <c r="E101" i="12"/>
  <c r="C101" i="12"/>
  <c r="E94" i="12"/>
  <c r="D94" i="12"/>
  <c r="C94" i="12"/>
  <c r="E91" i="12"/>
  <c r="C91" i="12"/>
  <c r="D91" i="12"/>
  <c r="E86" i="12"/>
  <c r="E85" i="12" s="1"/>
  <c r="G74" i="7" s="1"/>
  <c r="D86" i="12"/>
  <c r="D85" i="12" s="1"/>
  <c r="F74" i="7" s="1"/>
  <c r="C86" i="12"/>
  <c r="C85" i="12" s="1"/>
  <c r="E74" i="7" s="1"/>
  <c r="E83" i="12"/>
  <c r="E82" i="12" s="1"/>
  <c r="G60" i="7" s="1"/>
  <c r="D83" i="12"/>
  <c r="D82" i="12" s="1"/>
  <c r="F60" i="7" s="1"/>
  <c r="C83" i="12"/>
  <c r="C82" i="12" s="1"/>
  <c r="E60" i="7" s="1"/>
  <c r="E79" i="12"/>
  <c r="E78" i="12" s="1"/>
  <c r="G87" i="7" s="1"/>
  <c r="D79" i="12"/>
  <c r="D78" i="12" s="1"/>
  <c r="F87" i="7" s="1"/>
  <c r="C79" i="12"/>
  <c r="C78" i="12" s="1"/>
  <c r="E87" i="7" s="1"/>
  <c r="E76" i="12"/>
  <c r="D76" i="12"/>
  <c r="C76" i="12"/>
  <c r="E70" i="12"/>
  <c r="D70" i="12"/>
  <c r="C70" i="12"/>
  <c r="E67" i="12"/>
  <c r="D67" i="12"/>
  <c r="C67" i="12"/>
  <c r="E65" i="12"/>
  <c r="C65" i="12"/>
  <c r="D65" i="12"/>
  <c r="E47" i="12"/>
  <c r="C47" i="12"/>
  <c r="D47" i="12"/>
  <c r="C40" i="12"/>
  <c r="D40" i="12"/>
  <c r="E40" i="12"/>
  <c r="C36" i="12"/>
  <c r="D36" i="12"/>
  <c r="E36" i="12"/>
  <c r="C32" i="12"/>
  <c r="D32" i="12"/>
  <c r="E32" i="12"/>
  <c r="D30" i="12"/>
  <c r="E30" i="12"/>
  <c r="C30" i="12"/>
  <c r="E26" i="12"/>
  <c r="D26" i="12"/>
  <c r="C26" i="12"/>
  <c r="D127" i="12" l="1"/>
  <c r="D126" i="12" s="1"/>
  <c r="C13" i="4"/>
  <c r="C127" i="12"/>
  <c r="C25" i="12"/>
  <c r="E53" i="7" s="1"/>
  <c r="C69" i="12"/>
  <c r="E81" i="7" s="1"/>
  <c r="C135" i="12"/>
  <c r="C134" i="12" s="1"/>
  <c r="D134" i="12"/>
  <c r="F63" i="7"/>
  <c r="C81" i="12"/>
  <c r="B12" i="4" s="1"/>
  <c r="D64" i="12"/>
  <c r="E64" i="12"/>
  <c r="E127" i="12"/>
  <c r="E81" i="12"/>
  <c r="D69" i="12"/>
  <c r="F81" i="7" s="1"/>
  <c r="E69" i="12"/>
  <c r="G81" i="7" s="1"/>
  <c r="C64" i="12"/>
  <c r="C35" i="12"/>
  <c r="E35" i="12"/>
  <c r="G57" i="7" s="1"/>
  <c r="E25" i="12"/>
  <c r="G53" i="7" s="1"/>
  <c r="D25" i="12"/>
  <c r="F53" i="7" s="1"/>
  <c r="E90" i="12"/>
  <c r="G59" i="7" s="1"/>
  <c r="E135" i="12"/>
  <c r="D35" i="12"/>
  <c r="D81" i="12"/>
  <c r="D90" i="12"/>
  <c r="F59" i="7" s="1"/>
  <c r="C90" i="12"/>
  <c r="E59" i="7" s="1"/>
  <c r="C126" i="12" l="1"/>
  <c r="C19" i="12" s="1"/>
  <c r="E61" i="7"/>
  <c r="F61" i="7"/>
  <c r="G61" i="7"/>
  <c r="E63" i="7"/>
  <c r="D20" i="12"/>
  <c r="C16" i="4"/>
  <c r="E134" i="12"/>
  <c r="G63" i="7"/>
  <c r="C20" i="12"/>
  <c r="B16" i="4"/>
  <c r="E126" i="12"/>
  <c r="D19" i="12"/>
  <c r="E18" i="12"/>
  <c r="D12" i="4"/>
  <c r="C18" i="12"/>
  <c r="D18" i="12"/>
  <c r="C12" i="4"/>
  <c r="D89" i="12"/>
  <c r="E89" i="12"/>
  <c r="C89" i="12"/>
  <c r="D24" i="12"/>
  <c r="C7" i="4" s="1"/>
  <c r="F57" i="7"/>
  <c r="C24" i="12"/>
  <c r="B7" i="4" s="1"/>
  <c r="E57" i="7"/>
  <c r="E24" i="12"/>
  <c r="D7" i="4" s="1"/>
  <c r="C10" i="4" l="1"/>
  <c r="D10" i="4"/>
  <c r="B10" i="4"/>
  <c r="D88" i="12"/>
  <c r="D15" i="12"/>
  <c r="E15" i="12"/>
  <c r="E16" i="12" s="1"/>
  <c r="E20" i="12"/>
  <c r="D16" i="4"/>
  <c r="C17" i="12"/>
  <c r="C21" i="12" s="1"/>
  <c r="E19" i="12"/>
  <c r="C88" i="12"/>
  <c r="D17" i="12"/>
  <c r="D21" i="12" s="1"/>
  <c r="E88" i="12"/>
  <c r="E17" i="12"/>
  <c r="C23" i="12"/>
  <c r="D23" i="12"/>
  <c r="D14" i="12" s="1"/>
  <c r="C8" i="6" s="1"/>
  <c r="E23" i="12"/>
  <c r="C15" i="12"/>
  <c r="E39" i="7" s="1"/>
  <c r="E14" i="12" l="1"/>
  <c r="D8" i="6" s="1"/>
  <c r="C14" i="12"/>
  <c r="B8" i="6" s="1"/>
  <c r="D16" i="12"/>
  <c r="D22" i="12" s="1"/>
  <c r="G39" i="7"/>
  <c r="C16" i="12"/>
  <c r="C22" i="12" s="1"/>
  <c r="E21" i="12"/>
  <c r="E22" i="12" s="1"/>
  <c r="G23" i="8"/>
  <c r="H23" i="8"/>
  <c r="F23" i="8"/>
  <c r="G46" i="7" l="1"/>
  <c r="G45" i="7" s="1"/>
  <c r="H9" i="8" s="1"/>
  <c r="E46" i="7"/>
  <c r="E45" i="7" s="1"/>
  <c r="F9" i="8" l="1"/>
  <c r="F10" i="7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G9" i="8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G49" i="7" l="1"/>
  <c r="H11" i="8"/>
  <c r="H13" i="8" s="1"/>
  <c r="H14" i="8" s="1"/>
  <c r="H24" i="8" s="1"/>
  <c r="F49" i="7"/>
  <c r="G11" i="8"/>
  <c r="G13" i="8" s="1"/>
  <c r="G14" i="8" s="1"/>
  <c r="G24" i="8" s="1"/>
  <c r="E49" i="7"/>
  <c r="F11" i="8"/>
  <c r="F13" i="8" s="1"/>
  <c r="F14" i="8" s="1"/>
  <c r="F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 s="1"/>
  <c r="C5" i="4"/>
  <c r="B5" i="4"/>
</calcChain>
</file>

<file path=xl/sharedStrings.xml><?xml version="1.0" encoding="utf-8"?>
<sst xmlns="http://schemas.openxmlformats.org/spreadsheetml/2006/main" count="313" uniqueCount="187">
  <si>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</si>
  <si>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</si>
  <si>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</si>
  <si>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</si>
  <si>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</si>
  <si>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</si>
  <si>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</si>
  <si>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</si>
  <si>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</si>
  <si>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</si>
  <si>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</si>
  <si>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</si>
  <si>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</si>
  <si>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</si>
  <si>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</si>
  <si>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</si>
  <si>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</si>
  <si>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</si>
  <si>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</si>
  <si>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</si>
  <si>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</si>
  <si>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</si>
  <si>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</si>
  <si>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</si>
  <si>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</si>
  <si>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</si>
  <si>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</si>
  <si>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</si>
  <si>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</si>
  <si>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</si>
  <si>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</si>
  <si>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</si>
  <si>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</si>
  <si>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</si>
  <si>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</si>
  <si>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</si>
  <si>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</si>
  <si>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</si>
  <si>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</si>
  <si>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</si>
  <si>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</si>
  <si>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</si>
  <si>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</si>
  <si>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</si>
  <si>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</si>
  <si>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</si>
  <si>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</si>
  <si>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</si>
  <si>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</si>
  <si>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</si>
  <si>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</si>
  <si>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</si>
  <si>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</si>
  <si>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</si>
  <si>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</si>
  <si>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</si>
  <si>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</si>
  <si>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</si>
  <si>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</si>
  <si>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</si>
  <si>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</si>
  <si>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</si>
  <si>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</si>
  <si>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</si>
  <si>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</si>
  <si>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</si>
  <si>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</si>
  <si>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</si>
  <si>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</si>
  <si>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</si>
  <si>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</si>
  <si>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</si>
  <si>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</si>
  <si>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</si>
  <si>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</si>
  <si>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</si>
  <si>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</si>
  <si>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</si>
  <si>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</si>
  <si>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</si>
  <si>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</si>
  <si>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</si>
  <si>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</si>
  <si>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</si>
  <si>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</si>
  <si>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</si>
  <si>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</si>
  <si>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</si>
  <si>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</si>
  <si>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</si>
  <si>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</si>
  <si>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</si>
  <si>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</si>
  <si>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</si>
  <si>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</si>
  <si>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</si>
  <si>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</si>
  <si>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</si>
  <si>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</si>
  <si>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</si>
  <si>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</si>
  <si>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</si>
  <si>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</si>
  <si>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</si>
  <si>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</si>
  <si>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</si>
  <si>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</si>
  <si>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</si>
  <si>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</si>
  <si>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</si>
  <si>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</si>
  <si>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</si>
  <si>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</si>
  <si>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</si>
  <si>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</si>
  <si>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</si>
  <si>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</si>
  <si>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</si>
  <si>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</si>
  <si>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</si>
  <si>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</si>
  <si>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</si>
  <si>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</si>
  <si>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</si>
  <si>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</si>
  <si>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</si>
  <si>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</si>
  <si>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</si>
  <si>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</si>
  <si>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</si>
  <si>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</si>
  <si>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</si>
  <si>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</si>
  <si>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</si>
  <si>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</si>
  <si>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A) SAŽETAK RAČUNA PRIHODA I RASHODA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</si>
  <si>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</si>
  <si>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</si>
  <si>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</si>
  <si>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</si>
  <si>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</si>
  <si>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</si>
  <si>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</si>
  <si>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</si>
  <si>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</si>
  <si>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</si>
  <si>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</si>
  <si>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</si>
  <si>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</si>
  <si>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</si>
  <si>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</si>
  <si>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A. 4. RASHODI PREMA FUNKCIJSKOJ KLASIFIKACIJI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</si>
  <si>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</si>
  <si>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</si>
  <si>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</si>
  <si>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</si>
  <si>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</si>
  <si>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</si>
  <si>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</si>
  <si>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ZATVOR U BJELOVARU</t>
  </si>
  <si>
    <t xml:space="preserve">                        UPRAVA ZA ZATVORSKI SUSTAV</t>
  </si>
  <si>
    <t xml:space="preserve">               I PROBACIJU</t>
  </si>
  <si>
    <t xml:space="preserve">       Upravitelj</t>
  </si>
  <si>
    <t xml:space="preserve">      Drago Ivančić</t>
  </si>
  <si>
    <t xml:space="preserve">      Upravitelj</t>
  </si>
  <si>
    <t xml:space="preserve">    Drago Ivančić</t>
  </si>
  <si>
    <t>Upravitelj:</t>
  </si>
  <si>
    <t>Drago Ivančić</t>
  </si>
  <si>
    <t>Sportska oprema</t>
  </si>
  <si>
    <t>REPUBLIKA HRVATSKA</t>
  </si>
  <si>
    <t>MINISTARSTVO PRAVOSUĐA I UPRAVE</t>
  </si>
  <si>
    <t>Zatvor u Bjelovaru</t>
  </si>
  <si>
    <t>FINANCIJSKI PLAN ZA 2024. GODINU</t>
  </si>
  <si>
    <t xml:space="preserve">FINANCIJSKI PLAN 2024. </t>
  </si>
  <si>
    <t>Plan za 2024. u eurima</t>
  </si>
  <si>
    <t>Projekcija u eurima
za 2026.</t>
  </si>
  <si>
    <t>Plan za 2024. U EURIMA</t>
  </si>
  <si>
    <t xml:space="preserve">Projekcija ZA 2026. U EURIMA
</t>
  </si>
  <si>
    <t>Plan za 2024. u EUR</t>
  </si>
  <si>
    <t>Projekcija 
za 2026. u EUR</t>
  </si>
  <si>
    <t xml:space="preserve">Plan u eurima za 2024. </t>
  </si>
  <si>
    <t xml:space="preserve">Projekcija u eurima za 2026. </t>
  </si>
  <si>
    <t>FINANCIJSKI PLAN PRORAČUNSKOG KORISNIKA DRŽAVNOG PRORAČUNA
ZA 2024. I PROJEKCIJE ZA 2025. I 2026. GODINU</t>
  </si>
  <si>
    <r>
      <t xml:space="preserve">Kazneno tijelo: </t>
    </r>
    <r>
      <rPr>
        <b/>
        <sz val="14"/>
        <rFont val="Calibri"/>
        <family val="2"/>
        <charset val="238"/>
        <scheme val="minor"/>
      </rPr>
      <t>ZATVOR U BJELOVARU</t>
    </r>
  </si>
  <si>
    <t>PROJEKCIJA FINANCIJSKI PLAN 2025.</t>
  </si>
  <si>
    <t>PROJEKCIJA FINANCIJSKI PLAN 2026.</t>
  </si>
  <si>
    <t>Plan rashoda i izdataka za 2024. - 2026.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</si>
</sst>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333333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4"/>
      <color theme="1"/>
      <name val="Calibri"/>
      <family val="2"/>
      <scheme val="minor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Arial"/>
      <family val="2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thin">
        <color indexed="64"/>
      </bottom>
      <diagonal/>
    </border>
  </borders>
  <cellStyleXfs count="14">
    <xf numFmtId="0" fontId="0" fillId="0" borderId="0"/>
    <xf numFmtId="0" fontId="9" fillId="2" borderId="1" applyNumberFormat="0" applyProtection="0">
      <alignment horizontal="left" vertical="center" indent="1"/>
    </xf>
    <xf numFmtId="4" fontId="9" fillId="4" borderId="1" applyNumberFormat="0" applyProtection="0">
      <alignment horizontal="left" vertical="center" indent="1"/>
    </xf>
    <xf numFmtId="4" fontId="9" fillId="5" borderId="1" applyNumberFormat="0" applyProtection="0">
      <alignment vertical="center"/>
    </xf>
    <xf numFmtId="0" fontId="9" fillId="6" borderId="1" applyNumberFormat="0" applyProtection="0">
      <alignment horizontal="left" vertical="center" indent="1"/>
    </xf>
    <xf numFmtId="0" fontId="9" fillId="7" borderId="1" applyNumberFormat="0" applyProtection="0">
      <alignment horizontal="left" vertical="center" indent="1"/>
    </xf>
    <xf numFmtId="0" fontId="9" fillId="8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176">
    <xf numFmtId="0" fontId="0" fillId="0" borderId="0" xfId="0"/>
    <xf numFmtId="0" fontId="10" fillId="0" borderId="0" xfId="8"/>
    <xf numFmtId="0" fontId="11" fillId="0" borderId="0" xfId="8" applyFont="1" applyAlignment="1">
      <alignment horizontal="center" vertical="center"/>
    </xf>
    <xf numFmtId="0" fontId="13" fillId="0" borderId="0" xfId="9" applyFont="1" applyAlignment="1">
      <alignment horizontal="center" vertical="center" wrapText="1"/>
    </xf>
    <xf numFmtId="0" fontId="8" fillId="0" borderId="0" xfId="9"/>
    <xf numFmtId="0" fontId="16" fillId="0" borderId="0" xfId="9" applyFont="1" applyAlignment="1">
      <alignment vertical="center" wrapText="1"/>
    </xf>
    <xf numFmtId="0" fontId="18" fillId="14" borderId="3" xfId="9" applyFont="1" applyFill="1" applyBorder="1" applyAlignment="1">
      <alignment horizontal="center" vertical="center" wrapText="1"/>
    </xf>
    <xf numFmtId="0" fontId="18" fillId="13" borderId="3" xfId="9" applyFont="1" applyFill="1" applyBorder="1" applyAlignment="1">
      <alignment horizontal="center" vertical="center" wrapText="1"/>
    </xf>
    <xf numFmtId="0" fontId="12" fillId="16" borderId="3" xfId="9" applyFont="1" applyFill="1" applyBorder="1" applyAlignment="1">
      <alignment horizontal="left" vertical="center" wrapText="1"/>
    </xf>
    <xf numFmtId="0" fontId="20" fillId="16" borderId="3" xfId="9" applyFont="1" applyFill="1" applyBorder="1" applyAlignment="1">
      <alignment horizontal="left" vertical="center" wrapText="1"/>
    </xf>
    <xf numFmtId="3" fontId="16" fillId="16" borderId="4" xfId="9" applyNumberFormat="1" applyFont="1" applyFill="1" applyBorder="1" applyAlignment="1">
      <alignment horizontal="right"/>
    </xf>
    <xf numFmtId="3" fontId="8" fillId="0" borderId="0" xfId="9" applyNumberFormat="1"/>
    <xf numFmtId="0" fontId="21" fillId="16" borderId="3" xfId="9" quotePrefix="1" applyFont="1" applyFill="1" applyBorder="1" applyAlignment="1">
      <alignment horizontal="left" vertical="center" wrapText="1"/>
    </xf>
    <xf numFmtId="3" fontId="18" fillId="16" borderId="4" xfId="9" applyNumberFormat="1" applyFont="1" applyFill="1" applyBorder="1" applyAlignment="1">
      <alignment horizontal="right"/>
    </xf>
    <xf numFmtId="0" fontId="21" fillId="16" borderId="3" xfId="9" quotePrefix="1" applyFont="1" applyFill="1" applyBorder="1" applyAlignment="1">
      <alignment horizontal="left" vertical="center" wrapText="1" indent="1"/>
    </xf>
    <xf numFmtId="0" fontId="21" fillId="16" borderId="3" xfId="9" applyFont="1" applyFill="1" applyBorder="1" applyAlignment="1">
      <alignment horizontal="left" vertical="center" indent="1"/>
    </xf>
    <xf numFmtId="0" fontId="21" fillId="16" borderId="3" xfId="9" applyFont="1" applyFill="1" applyBorder="1" applyAlignment="1">
      <alignment horizontal="left" vertical="center" wrapText="1" indent="1"/>
    </xf>
    <xf numFmtId="3" fontId="16" fillId="16" borderId="3" xfId="9" applyNumberFormat="1" applyFont="1" applyFill="1" applyBorder="1" applyAlignment="1">
      <alignment horizontal="right"/>
    </xf>
    <xf numFmtId="0" fontId="29" fillId="16" borderId="3" xfId="9" applyFont="1" applyFill="1" applyBorder="1" applyAlignment="1">
      <alignment horizontal="left" vertical="center"/>
    </xf>
    <xf numFmtId="0" fontId="21" fillId="16" borderId="3" xfId="9" applyFont="1" applyFill="1" applyBorder="1" applyAlignment="1">
      <alignment horizontal="left" vertical="center"/>
    </xf>
    <xf numFmtId="0" fontId="8" fillId="0" borderId="0" xfId="9" applyAlignment="1">
      <alignment horizontal="right"/>
    </xf>
    <xf numFmtId="0" fontId="13" fillId="0" borderId="0" xfId="10" applyFont="1" applyAlignment="1">
      <alignment horizontal="center" vertical="center" wrapText="1"/>
    </xf>
    <xf numFmtId="0" fontId="7" fillId="0" borderId="0" xfId="10"/>
    <xf numFmtId="0" fontId="16" fillId="0" borderId="0" xfId="10" applyFont="1" applyAlignment="1">
      <alignment vertical="center" wrapText="1"/>
    </xf>
    <xf numFmtId="0" fontId="18" fillId="0" borderId="0" xfId="10" applyFont="1" applyAlignment="1">
      <alignment vertical="center" wrapText="1"/>
    </xf>
    <xf numFmtId="3" fontId="19" fillId="15" borderId="4" xfId="10" applyNumberFormat="1" applyFont="1" applyFill="1" applyBorder="1" applyAlignment="1">
      <alignment horizontal="right"/>
    </xf>
    <xf numFmtId="3" fontId="14" fillId="15" borderId="4" xfId="10" applyNumberFormat="1" applyFont="1" applyFill="1" applyBorder="1" applyAlignment="1">
      <alignment horizontal="right"/>
    </xf>
    <xf numFmtId="3" fontId="19" fillId="0" borderId="0" xfId="10" applyNumberFormat="1" applyFont="1" applyAlignment="1">
      <alignment horizontal="center" vertical="center" wrapText="1"/>
    </xf>
    <xf numFmtId="0" fontId="6" fillId="0" borderId="0" xfId="11"/>
    <xf numFmtId="0" fontId="13" fillId="0" borderId="0" xfId="11" applyFont="1" applyAlignment="1">
      <alignment horizontal="center" vertical="center" wrapText="1"/>
    </xf>
    <xf numFmtId="0" fontId="16" fillId="0" borderId="0" xfId="11" applyFont="1" applyAlignment="1">
      <alignment vertical="center" wrapText="1"/>
    </xf>
    <xf numFmtId="0" fontId="13" fillId="0" borderId="0" xfId="11" applyFont="1" applyAlignment="1">
      <alignment horizontal="left" wrapText="1"/>
    </xf>
    <xf numFmtId="0" fontId="22" fillId="0" borderId="0" xfId="11" applyFont="1" applyAlignment="1">
      <alignment wrapText="1"/>
    </xf>
    <xf numFmtId="0" fontId="23" fillId="0" borderId="0" xfId="11" applyFont="1" applyAlignment="1">
      <alignment wrapText="1"/>
    </xf>
    <xf numFmtId="0" fontId="13" fillId="0" borderId="11" xfId="11" applyFont="1" applyBorder="1" applyAlignment="1">
      <alignment horizontal="center" vertical="center" wrapText="1"/>
    </xf>
    <xf numFmtId="0" fontId="11" fillId="0" borderId="11" xfId="11" applyFont="1" applyBorder="1" applyAlignment="1">
      <alignment horizontal="center" vertical="center"/>
    </xf>
    <xf numFmtId="0" fontId="24" fillId="0" borderId="11" xfId="11" applyFont="1" applyBorder="1" applyAlignment="1">
      <alignment horizontal="right" vertical="center"/>
    </xf>
    <xf numFmtId="0" fontId="18" fillId="0" borderId="5" xfId="11" quotePrefix="1" applyFont="1" applyBorder="1" applyAlignment="1">
      <alignment horizontal="left" wrapText="1"/>
    </xf>
    <xf numFmtId="0" fontId="18" fillId="0" borderId="6" xfId="11" quotePrefix="1" applyFont="1" applyBorder="1" applyAlignment="1">
      <alignment horizontal="left" wrapText="1"/>
    </xf>
    <xf numFmtId="0" fontId="18" fillId="0" borderId="6" xfId="11" quotePrefix="1" applyFont="1" applyBorder="1" applyAlignment="1">
      <alignment horizontal="center" wrapText="1"/>
    </xf>
    <xf numFmtId="0" fontId="18" fillId="0" borderId="6" xfId="11" quotePrefix="1" applyFont="1" applyBorder="1" applyAlignment="1">
      <alignment horizontal="left"/>
    </xf>
    <xf numFmtId="0" fontId="18" fillId="13" borderId="3" xfId="11" applyFont="1" applyFill="1" applyBorder="1" applyAlignment="1">
      <alignment horizontal="center" vertical="center" wrapText="1"/>
    </xf>
    <xf numFmtId="3" fontId="18" fillId="0" borderId="3" xfId="11" applyNumberFormat="1" applyFont="1" applyBorder="1" applyAlignment="1">
      <alignment horizontal="right"/>
    </xf>
    <xf numFmtId="3" fontId="18" fillId="3" borderId="3" xfId="11" applyNumberFormat="1" applyFont="1" applyFill="1" applyBorder="1" applyAlignment="1">
      <alignment horizontal="right"/>
    </xf>
    <xf numFmtId="0" fontId="12" fillId="3" borderId="5" xfId="11" applyFont="1" applyFill="1" applyBorder="1" applyAlignment="1">
      <alignment horizontal="left" vertical="center"/>
    </xf>
    <xf numFmtId="0" fontId="20" fillId="3" borderId="6" xfId="11" applyFont="1" applyFill="1" applyBorder="1" applyAlignment="1">
      <alignment vertical="center"/>
    </xf>
    <xf numFmtId="0" fontId="22" fillId="0" borderId="0" xfId="11" applyFont="1" applyAlignment="1">
      <alignment horizontal="center" vertical="center" wrapText="1"/>
    </xf>
    <xf numFmtId="0" fontId="16" fillId="0" borderId="0" xfId="11" applyFont="1"/>
    <xf numFmtId="3" fontId="16" fillId="0" borderId="0" xfId="11" applyNumberFormat="1" applyFont="1"/>
    <xf numFmtId="0" fontId="25" fillId="0" borderId="0" xfId="11" quotePrefix="1" applyFont="1" applyAlignment="1">
      <alignment horizontal="left" wrapText="1"/>
    </xf>
    <xf numFmtId="0" fontId="26" fillId="0" borderId="0" xfId="11" applyFont="1" applyAlignment="1">
      <alignment wrapText="1"/>
    </xf>
    <xf numFmtId="3" fontId="14" fillId="0" borderId="0" xfId="11" applyNumberFormat="1" applyFont="1" applyAlignment="1">
      <alignment horizontal="right"/>
    </xf>
    <xf numFmtId="14" fontId="16" fillId="0" borderId="0" xfId="11" applyNumberFormat="1" applyFont="1" applyAlignment="1">
      <alignment wrapText="1"/>
    </xf>
    <xf numFmtId="0" fontId="4" fillId="0" borderId="0" xfId="13"/>
    <xf numFmtId="0" fontId="30" fillId="0" borderId="0" xfId="0" applyFont="1" applyAlignment="1">
      <alignment horizontal="center" vertical="center"/>
    </xf>
    <xf numFmtId="0" fontId="3" fillId="0" borderId="0" xfId="8" applyFont="1"/>
    <xf numFmtId="0" fontId="2" fillId="0" borderId="0" xfId="8" applyFont="1" applyAlignment="1">
      <alignment horizontal="left"/>
    </xf>
    <xf numFmtId="0" fontId="0" fillId="0" borderId="0" xfId="8" applyFont="1"/>
    <xf numFmtId="0" fontId="1" fillId="0" borderId="0" xfId="11" applyFont="1"/>
    <xf numFmtId="3" fontId="1" fillId="0" borderId="0" xfId="9" applyNumberFormat="1" applyFont="1"/>
    <xf numFmtId="0" fontId="1" fillId="0" borderId="0" xfId="9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" fillId="16" borderId="0" xfId="8" applyFont="1" applyFill="1" applyAlignment="1">
      <alignment horizontal="left"/>
    </xf>
    <xf numFmtId="0" fontId="11" fillId="0" borderId="18" xfId="8" applyFont="1" applyBorder="1"/>
    <xf numFmtId="0" fontId="31" fillId="0" borderId="18" xfId="8" applyFont="1" applyBorder="1" applyAlignment="1">
      <alignment horizontal="center" vertical="center"/>
    </xf>
    <xf numFmtId="0" fontId="14" fillId="0" borderId="0" xfId="10" applyFont="1" applyAlignment="1">
      <alignment horizontal="center" vertical="center" wrapText="1"/>
    </xf>
    <xf numFmtId="0" fontId="32" fillId="10" borderId="19" xfId="8" applyFont="1" applyFill="1" applyBorder="1" applyAlignment="1">
      <alignment horizontal="right" vertical="center"/>
    </xf>
    <xf numFmtId="0" fontId="34" fillId="0" borderId="20" xfId="8" applyFont="1" applyBorder="1"/>
    <xf numFmtId="0" fontId="36" fillId="2" borderId="15" xfId="1" quotePrefix="1" applyNumberFormat="1" applyFont="1" applyBorder="1" applyAlignment="1">
      <alignment horizontal="left" vertical="center" indent="2"/>
    </xf>
    <xf numFmtId="0" fontId="36" fillId="11" borderId="15" xfId="1" quotePrefix="1" applyFont="1" applyFill="1" applyBorder="1" applyAlignment="1">
      <alignment horizontal="center" vertical="center"/>
    </xf>
    <xf numFmtId="0" fontId="36" fillId="9" borderId="8" xfId="2" quotePrefix="1" applyNumberFormat="1" applyFont="1" applyFill="1" applyBorder="1" applyAlignment="1">
      <alignment horizontal="center" vertical="center" wrapText="1"/>
    </xf>
    <xf numFmtId="0" fontId="35" fillId="13" borderId="16" xfId="4" quotePrefix="1" applyNumberFormat="1" applyFont="1" applyFill="1" applyBorder="1" applyAlignment="1">
      <alignment horizontal="left" vertical="center" indent="3"/>
    </xf>
    <xf numFmtId="0" fontId="35" fillId="13" borderId="17" xfId="4" quotePrefix="1" applyFont="1" applyFill="1" applyBorder="1">
      <alignment horizontal="left" vertical="center" indent="1"/>
    </xf>
    <xf numFmtId="3" fontId="35" fillId="5" borderId="9" xfId="3" applyNumberFormat="1" applyFont="1" applyBorder="1">
      <alignment vertical="center"/>
    </xf>
    <xf numFmtId="0" fontId="36" fillId="7" borderId="1" xfId="5" quotePrefix="1" applyNumberFormat="1" applyFont="1" applyAlignment="1">
      <alignment horizontal="center" vertical="center"/>
    </xf>
    <xf numFmtId="0" fontId="35" fillId="7" borderId="1" xfId="5" quotePrefix="1" applyFont="1">
      <alignment horizontal="left" vertical="center" indent="1"/>
    </xf>
    <xf numFmtId="3" fontId="35" fillId="5" borderId="21" xfId="3" applyNumberFormat="1" applyFont="1" applyBorder="1">
      <alignment vertical="center"/>
    </xf>
    <xf numFmtId="3" fontId="35" fillId="5" borderId="26" xfId="3" applyNumberFormat="1" applyFont="1" applyBorder="1">
      <alignment vertical="center"/>
    </xf>
    <xf numFmtId="0" fontId="37" fillId="7" borderId="1" xfId="5" quotePrefix="1" applyFont="1">
      <alignment horizontal="left" vertical="center" indent="1"/>
    </xf>
    <xf numFmtId="3" fontId="36" fillId="5" borderId="22" xfId="3" applyNumberFormat="1" applyFont="1" applyBorder="1">
      <alignment vertical="center"/>
    </xf>
    <xf numFmtId="3" fontId="36" fillId="5" borderId="27" xfId="3" applyNumberFormat="1" applyFont="1" applyBorder="1">
      <alignment vertical="center"/>
    </xf>
    <xf numFmtId="3" fontId="35" fillId="5" borderId="22" xfId="3" applyNumberFormat="1" applyFont="1" applyBorder="1">
      <alignment vertical="center"/>
    </xf>
    <xf numFmtId="3" fontId="35" fillId="5" borderId="27" xfId="3" applyNumberFormat="1" applyFont="1" applyBorder="1">
      <alignment vertical="center"/>
    </xf>
    <xf numFmtId="3" fontId="35" fillId="5" borderId="28" xfId="3" applyNumberFormat="1" applyFont="1" applyBorder="1">
      <alignment vertical="center"/>
    </xf>
    <xf numFmtId="0" fontId="35" fillId="7" borderId="1" xfId="5" quotePrefix="1" applyNumberFormat="1" applyFont="1">
      <alignment horizontal="left" vertical="center" indent="1"/>
    </xf>
    <xf numFmtId="3" fontId="36" fillId="5" borderId="28" xfId="3" applyNumberFormat="1" applyFont="1" applyBorder="1">
      <alignment vertical="center"/>
    </xf>
    <xf numFmtId="0" fontId="36" fillId="7" borderId="1" xfId="5" quotePrefix="1" applyFont="1">
      <alignment horizontal="left" vertical="center" indent="1"/>
    </xf>
    <xf numFmtId="3" fontId="36" fillId="5" borderId="23" xfId="3" applyNumberFormat="1" applyFont="1" applyBorder="1">
      <alignment vertical="center"/>
    </xf>
    <xf numFmtId="3" fontId="36" fillId="5" borderId="29" xfId="3" applyNumberFormat="1" applyFont="1" applyBorder="1">
      <alignment vertical="center"/>
    </xf>
    <xf numFmtId="0" fontId="35" fillId="8" borderId="1" xfId="6" quotePrefix="1" applyFont="1" applyAlignment="1">
      <alignment horizontal="left" vertical="center" indent="4"/>
    </xf>
    <xf numFmtId="0" fontId="35" fillId="8" borderId="2" xfId="6" quotePrefix="1" applyFont="1" applyBorder="1">
      <alignment horizontal="left" vertical="center" indent="1"/>
    </xf>
    <xf numFmtId="3" fontId="35" fillId="5" borderId="10" xfId="3" applyNumberFormat="1" applyFont="1" applyBorder="1">
      <alignment vertical="center"/>
    </xf>
    <xf numFmtId="3" fontId="35" fillId="5" borderId="24" xfId="3" applyNumberFormat="1" applyFont="1" applyBorder="1">
      <alignment vertical="center"/>
    </xf>
    <xf numFmtId="3" fontId="35" fillId="5" borderId="25" xfId="3" applyNumberFormat="1" applyFont="1" applyBorder="1">
      <alignment vertical="center"/>
    </xf>
    <xf numFmtId="0" fontId="36" fillId="7" borderId="1" xfId="5" quotePrefix="1" applyNumberFormat="1" applyFont="1" applyAlignment="1">
      <alignment horizontal="left" vertical="center" indent="5"/>
    </xf>
    <xf numFmtId="0" fontId="36" fillId="7" borderId="2" xfId="5" quotePrefix="1" applyFont="1" applyBorder="1">
      <alignment horizontal="left" vertical="center" indent="1"/>
    </xf>
    <xf numFmtId="3" fontId="36" fillId="5" borderId="10" xfId="3" applyNumberFormat="1" applyFont="1" applyBorder="1">
      <alignment vertical="center"/>
    </xf>
    <xf numFmtId="3" fontId="36" fillId="5" borderId="24" xfId="3" applyNumberFormat="1" applyFont="1" applyBorder="1">
      <alignment vertical="center"/>
    </xf>
    <xf numFmtId="3" fontId="36" fillId="5" borderId="25" xfId="3" applyNumberFormat="1" applyFont="1" applyBorder="1">
      <alignment vertical="center"/>
    </xf>
    <xf numFmtId="0" fontId="35" fillId="7" borderId="1" xfId="5" quotePrefix="1" applyNumberFormat="1" applyFont="1" applyAlignment="1">
      <alignment horizontal="left" vertical="center" indent="6"/>
    </xf>
    <xf numFmtId="0" fontId="35" fillId="7" borderId="2" xfId="5" quotePrefix="1" applyFont="1" applyBorder="1">
      <alignment horizontal="left" vertical="center" indent="1"/>
    </xf>
    <xf numFmtId="0" fontId="35" fillId="7" borderId="1" xfId="5" quotePrefix="1" applyNumberFormat="1" applyFont="1" applyAlignment="1">
      <alignment horizontal="left" vertical="center" indent="7"/>
    </xf>
    <xf numFmtId="0" fontId="35" fillId="7" borderId="1" xfId="5" quotePrefix="1" applyNumberFormat="1" applyFont="1" applyAlignment="1">
      <alignment horizontal="left" vertical="center" indent="8"/>
    </xf>
    <xf numFmtId="3" fontId="35" fillId="0" borderId="10" xfId="7" applyNumberFormat="1" applyFont="1" applyBorder="1">
      <alignment horizontal="right" vertical="center"/>
    </xf>
    <xf numFmtId="3" fontId="35" fillId="0" borderId="24" xfId="7" applyNumberFormat="1" applyFont="1" applyBorder="1">
      <alignment horizontal="right" vertical="center"/>
    </xf>
    <xf numFmtId="3" fontId="35" fillId="0" borderId="25" xfId="7" applyNumberFormat="1" applyFont="1" applyBorder="1">
      <alignment horizontal="right" vertical="center"/>
    </xf>
    <xf numFmtId="0" fontId="35" fillId="8" borderId="2" xfId="6" quotePrefix="1" applyFont="1" applyBorder="1" applyAlignment="1">
      <alignment horizontal="left" vertical="center" wrapText="1" indent="1"/>
    </xf>
    <xf numFmtId="0" fontId="38" fillId="0" borderId="0" xfId="8" applyFont="1"/>
    <xf numFmtId="0" fontId="14" fillId="14" borderId="3" xfId="10" applyFont="1" applyFill="1" applyBorder="1" applyAlignment="1">
      <alignment horizontal="center" vertical="center" wrapText="1"/>
    </xf>
    <xf numFmtId="0" fontId="14" fillId="14" borderId="4" xfId="10" applyFont="1" applyFill="1" applyBorder="1" applyAlignment="1">
      <alignment horizontal="center" vertical="center" wrapText="1"/>
    </xf>
    <xf numFmtId="0" fontId="14" fillId="13" borderId="3" xfId="10" applyFont="1" applyFill="1" applyBorder="1" applyAlignment="1">
      <alignment horizontal="center" vertical="center" wrapText="1"/>
    </xf>
    <xf numFmtId="0" fontId="25" fillId="15" borderId="3" xfId="10" applyFont="1" applyFill="1" applyBorder="1" applyAlignment="1">
      <alignment horizontal="left" vertical="center" wrapText="1"/>
    </xf>
    <xf numFmtId="0" fontId="25" fillId="16" borderId="3" xfId="10" applyFont="1" applyFill="1" applyBorder="1" applyAlignment="1">
      <alignment horizontal="left" vertical="center" wrapText="1"/>
    </xf>
    <xf numFmtId="0" fontId="26" fillId="13" borderId="3" xfId="10" applyFont="1" applyFill="1" applyBorder="1" applyAlignment="1">
      <alignment horizontal="left" vertical="center" wrapText="1"/>
    </xf>
    <xf numFmtId="0" fontId="26" fillId="16" borderId="3" xfId="10" applyFont="1" applyFill="1" applyBorder="1" applyAlignment="1">
      <alignment horizontal="left" vertical="center" wrapText="1"/>
    </xf>
    <xf numFmtId="49" fontId="26" fillId="13" borderId="12" xfId="10" applyNumberFormat="1" applyFont="1" applyFill="1" applyBorder="1" applyAlignment="1" applyProtection="1">
      <alignment horizontal="left" vertical="top" wrapText="1"/>
      <protection hidden="1"/>
    </xf>
    <xf numFmtId="3" fontId="15" fillId="13" borderId="4" xfId="10" applyNumberFormat="1" applyFont="1" applyFill="1" applyBorder="1" applyAlignment="1">
      <alignment horizontal="right"/>
    </xf>
    <xf numFmtId="0" fontId="26" fillId="0" borderId="3" xfId="10" applyFont="1" applyBorder="1" applyAlignment="1">
      <alignment horizontal="left" vertical="center" wrapText="1"/>
    </xf>
    <xf numFmtId="0" fontId="39" fillId="16" borderId="3" xfId="10" quotePrefix="1" applyFont="1" applyFill="1" applyBorder="1" applyAlignment="1">
      <alignment horizontal="left" vertical="center"/>
    </xf>
    <xf numFmtId="3" fontId="15" fillId="16" borderId="4" xfId="10" applyNumberFormat="1" applyFont="1" applyFill="1" applyBorder="1" applyAlignment="1">
      <alignment horizontal="right"/>
    </xf>
    <xf numFmtId="0" fontId="40" fillId="16" borderId="3" xfId="10" quotePrefix="1" applyFont="1" applyFill="1" applyBorder="1" applyAlignment="1">
      <alignment horizontal="left" vertical="center"/>
    </xf>
    <xf numFmtId="49" fontId="26" fillId="0" borderId="13" xfId="10" applyNumberFormat="1" applyFont="1" applyBorder="1" applyAlignment="1" applyProtection="1">
      <alignment horizontal="left" vertical="top" wrapText="1"/>
      <protection hidden="1"/>
    </xf>
    <xf numFmtId="49" fontId="26" fillId="0" borderId="3" xfId="10" applyNumberFormat="1" applyFont="1" applyBorder="1" applyAlignment="1" applyProtection="1">
      <alignment horizontal="left" vertical="top" wrapText="1"/>
      <protection hidden="1"/>
    </xf>
    <xf numFmtId="49" fontId="26" fillId="0" borderId="12" xfId="10" applyNumberFormat="1" applyFont="1" applyBorder="1" applyAlignment="1" applyProtection="1">
      <alignment horizontal="left" vertical="top" wrapText="1"/>
      <protection hidden="1"/>
    </xf>
    <xf numFmtId="0" fontId="26" fillId="16" borderId="3" xfId="10" quotePrefix="1" applyFont="1" applyFill="1" applyBorder="1" applyAlignment="1">
      <alignment horizontal="left" vertical="center"/>
    </xf>
    <xf numFmtId="0" fontId="26" fillId="0" borderId="3" xfId="10" quotePrefix="1" applyFont="1" applyBorder="1" applyAlignment="1">
      <alignment horizontal="left" vertical="center"/>
    </xf>
    <xf numFmtId="0" fontId="39" fillId="0" borderId="3" xfId="10" quotePrefix="1" applyFont="1" applyBorder="1" applyAlignment="1">
      <alignment horizontal="left" vertical="center" wrapText="1"/>
    </xf>
    <xf numFmtId="0" fontId="41" fillId="16" borderId="3" xfId="10" applyFont="1" applyFill="1" applyBorder="1" applyAlignment="1">
      <alignment horizontal="left" vertical="center" wrapText="1"/>
    </xf>
    <xf numFmtId="0" fontId="26" fillId="13" borderId="3" xfId="10" quotePrefix="1" applyFont="1" applyFill="1" applyBorder="1" applyAlignment="1">
      <alignment horizontal="left" vertical="center"/>
    </xf>
    <xf numFmtId="3" fontId="15" fillId="0" borderId="4" xfId="10" applyNumberFormat="1" applyFont="1" applyBorder="1" applyAlignment="1">
      <alignment horizontal="right"/>
    </xf>
    <xf numFmtId="0" fontId="25" fillId="16" borderId="3" xfId="10" quotePrefix="1" applyFont="1" applyFill="1" applyBorder="1" applyAlignment="1">
      <alignment horizontal="left" vertical="center"/>
    </xf>
    <xf numFmtId="0" fontId="39" fillId="0" borderId="3" xfId="10" quotePrefix="1" applyFont="1" applyBorder="1" applyAlignment="1">
      <alignment horizontal="left" vertical="center"/>
    </xf>
    <xf numFmtId="0" fontId="25" fillId="15" borderId="3" xfId="10" quotePrefix="1" applyFont="1" applyFill="1" applyBorder="1" applyAlignment="1">
      <alignment horizontal="left" vertical="center"/>
    </xf>
    <xf numFmtId="0" fontId="26" fillId="15" borderId="3" xfId="10" quotePrefix="1" applyFont="1" applyFill="1" applyBorder="1" applyAlignment="1">
      <alignment horizontal="left" vertical="center"/>
    </xf>
    <xf numFmtId="0" fontId="39" fillId="15" borderId="3" xfId="10" quotePrefix="1" applyFont="1" applyFill="1" applyBorder="1" applyAlignment="1">
      <alignment horizontal="left" vertical="center"/>
    </xf>
    <xf numFmtId="0" fontId="26" fillId="15" borderId="3" xfId="10" applyFont="1" applyFill="1" applyBorder="1" applyAlignment="1">
      <alignment horizontal="left" vertical="center" wrapText="1"/>
    </xf>
    <xf numFmtId="0" fontId="26" fillId="13" borderId="3" xfId="10" quotePrefix="1" applyFont="1" applyFill="1" applyBorder="1" applyAlignment="1">
      <alignment horizontal="left" vertical="center" wrapText="1"/>
    </xf>
    <xf numFmtId="0" fontId="17" fillId="0" borderId="0" xfId="10" applyFont="1"/>
    <xf numFmtId="0" fontId="39" fillId="13" borderId="3" xfId="10" quotePrefix="1" applyFont="1" applyFill="1" applyBorder="1" applyAlignment="1">
      <alignment horizontal="left" vertical="center"/>
    </xf>
    <xf numFmtId="0" fontId="39" fillId="16" borderId="3" xfId="10" quotePrefix="1" applyFont="1" applyFill="1" applyBorder="1" applyAlignment="1">
      <alignment horizontal="left" vertical="center" wrapText="1"/>
    </xf>
    <xf numFmtId="0" fontId="25" fillId="15" borderId="3" xfId="10" applyFont="1" applyFill="1" applyBorder="1" applyAlignment="1">
      <alignment horizontal="left" vertical="center"/>
    </xf>
    <xf numFmtId="0" fontId="25" fillId="15" borderId="3" xfId="10" applyFont="1" applyFill="1" applyBorder="1" applyAlignment="1">
      <alignment vertical="center" wrapText="1"/>
    </xf>
    <xf numFmtId="0" fontId="26" fillId="13" borderId="3" xfId="10" applyFont="1" applyFill="1" applyBorder="1" applyAlignment="1">
      <alignment vertical="center" wrapText="1"/>
    </xf>
    <xf numFmtId="0" fontId="25" fillId="0" borderId="3" xfId="10" applyFont="1" applyBorder="1" applyAlignment="1">
      <alignment horizontal="left" vertical="center"/>
    </xf>
    <xf numFmtId="0" fontId="42" fillId="12" borderId="14" xfId="2" quotePrefix="1" applyNumberFormat="1" applyFont="1" applyFill="1" applyBorder="1" applyAlignment="1">
      <alignment horizontal="center" vertical="center" wrapText="1"/>
    </xf>
    <xf numFmtId="0" fontId="43" fillId="12" borderId="7" xfId="2" quotePrefix="1" applyNumberFormat="1" applyFont="1" applyFill="1" applyBorder="1" applyAlignment="1">
      <alignment horizontal="center" vertical="center" wrapText="1"/>
    </xf>
    <xf numFmtId="0" fontId="14" fillId="0" borderId="0" xfId="10" applyFont="1" applyAlignment="1">
      <alignment horizontal="center" vertical="center" wrapText="1"/>
    </xf>
    <xf numFmtId="0" fontId="15" fillId="0" borderId="0" xfId="10" applyFont="1" applyAlignment="1">
      <alignment vertical="center" wrapText="1"/>
    </xf>
    <xf numFmtId="0" fontId="17" fillId="0" borderId="0" xfId="10" applyFont="1" applyAlignment="1">
      <alignment wrapText="1"/>
    </xf>
    <xf numFmtId="0" fontId="17" fillId="0" borderId="0" xfId="10" applyFont="1" applyAlignment="1">
      <alignment vertical="center" wrapText="1"/>
    </xf>
    <xf numFmtId="14" fontId="16" fillId="0" borderId="11" xfId="10" applyNumberFormat="1" applyFont="1" applyBorder="1" applyAlignment="1">
      <alignment horizontal="center" vertical="center" wrapText="1"/>
    </xf>
    <xf numFmtId="0" fontId="16" fillId="0" borderId="11" xfId="10" applyFont="1" applyBorder="1" applyAlignment="1">
      <alignment horizontal="center" vertical="center" wrapText="1"/>
    </xf>
    <xf numFmtId="0" fontId="12" fillId="3" borderId="5" xfId="11" applyFont="1" applyFill="1" applyBorder="1" applyAlignment="1">
      <alignment horizontal="left" vertical="center" wrapText="1"/>
    </xf>
    <xf numFmtId="0" fontId="20" fillId="3" borderId="6" xfId="11" applyFont="1" applyFill="1" applyBorder="1" applyAlignment="1">
      <alignment vertical="center" wrapText="1"/>
    </xf>
    <xf numFmtId="0" fontId="20" fillId="3" borderId="6" xfId="11" applyFont="1" applyFill="1" applyBorder="1" applyAlignment="1">
      <alignment vertical="center"/>
    </xf>
    <xf numFmtId="0" fontId="14" fillId="0" borderId="0" xfId="11" applyFont="1" applyAlignment="1">
      <alignment horizontal="center" vertical="center" wrapText="1"/>
    </xf>
    <xf numFmtId="0" fontId="15" fillId="0" borderId="0" xfId="11" applyFont="1" applyAlignment="1">
      <alignment vertical="center" wrapText="1"/>
    </xf>
    <xf numFmtId="0" fontId="17" fillId="0" borderId="0" xfId="11" applyFont="1" applyAlignment="1">
      <alignment wrapText="1"/>
    </xf>
    <xf numFmtId="0" fontId="12" fillId="0" borderId="5" xfId="11" applyFont="1" applyBorder="1" applyAlignment="1">
      <alignment horizontal="left" vertical="center" wrapText="1"/>
    </xf>
    <xf numFmtId="0" fontId="20" fillId="0" borderId="6" xfId="11" applyFont="1" applyBorder="1" applyAlignment="1">
      <alignment vertical="center" wrapText="1"/>
    </xf>
    <xf numFmtId="0" fontId="20" fillId="0" borderId="6" xfId="11" applyFont="1" applyBorder="1" applyAlignment="1">
      <alignment vertical="center"/>
    </xf>
    <xf numFmtId="0" fontId="12" fillId="0" borderId="5" xfId="11" quotePrefix="1" applyFont="1" applyBorder="1" applyAlignment="1">
      <alignment horizontal="left" vertical="center"/>
    </xf>
    <xf numFmtId="0" fontId="27" fillId="0" borderId="0" xfId="11" applyFont="1" applyAlignment="1">
      <alignment wrapText="1"/>
    </xf>
    <xf numFmtId="0" fontId="28" fillId="0" borderId="0" xfId="11" applyFont="1" applyAlignment="1">
      <alignment wrapText="1"/>
    </xf>
    <xf numFmtId="0" fontId="12" fillId="0" borderId="5" xfId="11" quotePrefix="1" applyFont="1" applyBorder="1" applyAlignment="1">
      <alignment horizontal="left" vertical="center" wrapText="1"/>
    </xf>
    <xf numFmtId="0" fontId="12" fillId="3" borderId="5" xfId="11" quotePrefix="1" applyFont="1" applyFill="1" applyBorder="1" applyAlignment="1">
      <alignment horizontal="left" vertical="center" wrapText="1"/>
    </xf>
    <xf numFmtId="0" fontId="12" fillId="0" borderId="6" xfId="11" applyFont="1" applyBorder="1" applyAlignment="1">
      <alignment horizontal="left" vertical="center" wrapText="1"/>
    </xf>
    <xf numFmtId="0" fontId="12" fillId="0" borderId="4" xfId="11" applyFont="1" applyBorder="1" applyAlignment="1">
      <alignment horizontal="left" vertical="center" wrapText="1"/>
    </xf>
    <xf numFmtId="0" fontId="18" fillId="0" borderId="5" xfId="11" quotePrefix="1" applyFont="1" applyBorder="1" applyAlignment="1">
      <alignment horizontal="left" wrapText="1"/>
    </xf>
    <xf numFmtId="0" fontId="18" fillId="0" borderId="6" xfId="11" quotePrefix="1" applyFont="1" applyBorder="1" applyAlignment="1">
      <alignment horizontal="left" wrapText="1"/>
    </xf>
    <xf numFmtId="0" fontId="18" fillId="0" borderId="4" xfId="11" quotePrefix="1" applyFont="1" applyBorder="1" applyAlignment="1">
      <alignment horizontal="left" wrapText="1"/>
    </xf>
    <xf numFmtId="0" fontId="14" fillId="0" borderId="0" xfId="9" applyFont="1" applyAlignment="1">
      <alignment horizontal="center" vertical="center" wrapText="1"/>
    </xf>
    <xf numFmtId="0" fontId="17" fillId="0" borderId="0" xfId="9" applyFont="1" applyAlignment="1">
      <alignment vertical="center" wrapText="1"/>
    </xf>
  </cellXfs>
  <cellStyles count="14">
    <cellStyle name="Normalno" xfId="0" builtinId="0"/>
    <cellStyle name="Normalno 2" xfId="8"/>
    <cellStyle name="Normalno 3" xfId="9"/>
    <cellStyle name="Normalno 4" xfId="10"/>
    <cellStyle name="Normalno 5" xfId="11"/>
    <cellStyle name="Normalno 6" xfId="12"/>
    <cellStyle name="Normalno 7" xfId="13"/>
    <cellStyle name="SAPBEXaggData" xfId="3"/>
    <cellStyle name="SAPBEXHLevel0" xfId="1"/>
    <cellStyle name="SAPBEXHLevel1" xfId="4"/>
    <cellStyle name="SAPBEXHLevel2" xfId="6"/>
    <cellStyle name="SAPBEXHLevel3" xfId="5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0</xdr:rowOff>
    </xdr:from>
    <xdr:to>
      <xdr:col>0</xdr:col>
      <xdr:colOff>1304925</xdr:colOff>
      <xdr:row>2</xdr:row>
      <xdr:rowOff>133350</xdr:rowOff>
    </xdr:to>
    <xdr:pic>
      <xdr:nvPicPr>
        <xdr:cNvPr id="2" name="Slika 1" descr="Opis: grb_rh_3_jednobojni-dopi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4476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5"/>
  <sheetViews>
    <sheetView workbookViewId="0">
      <selection activeCell="J11" sqref="J11"/>
    </sheetView>
  </sheetViews>
  <sheetFormatPr defaultRowHeight="15" x14ac:dyDescent="0.25"/>
  <cols>
    <col min="1" max="1" width="35.7109375" style="1" customWidth="1"/>
    <col min="2" max="2" width="57.5703125" style="1" customWidth="1"/>
    <col min="3" max="5" width="16.7109375" style="1" customWidth="1"/>
    <col min="6" max="16384" width="9.1406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 s="61" t="s">
        <v>169</v>
      </c>
      <c r="B4"/>
      <c r="C4"/>
      <c r="D4"/>
      <c r="E4"/>
      <c r="F4"/>
    </row>
    <row r="5" spans="1:6" x14ac:dyDescent="0.25">
      <c r="A5" s="63" t="s">
        <v>170</v>
      </c>
      <c r="B5"/>
      <c r="C5"/>
      <c r="D5"/>
      <c r="E5"/>
      <c r="F5"/>
    </row>
    <row r="6" spans="1:6" x14ac:dyDescent="0.25">
      <c r="A6" s="64" t="s">
        <v>160</v>
      </c>
      <c r="B6"/>
      <c r="C6"/>
      <c r="D6"/>
      <c r="E6"/>
      <c r="F6"/>
    </row>
    <row r="7" spans="1:6" x14ac:dyDescent="0.25">
      <c r="A7" s="62" t="s">
        <v>161</v>
      </c>
      <c r="B7"/>
      <c r="C7"/>
      <c r="D7"/>
      <c r="E7"/>
      <c r="F7"/>
    </row>
    <row r="8" spans="1:6" x14ac:dyDescent="0.25">
      <c r="A8" s="54" t="s">
        <v>171</v>
      </c>
      <c r="B8"/>
      <c r="C8"/>
      <c r="D8"/>
      <c r="E8"/>
      <c r="F8"/>
    </row>
    <row r="9" spans="1:6" ht="6" customHeight="1" x14ac:dyDescent="0.25">
      <c r="A9"/>
      <c r="B9"/>
      <c r="C9"/>
      <c r="D9"/>
      <c r="E9"/>
      <c r="F9"/>
    </row>
    <row r="10" spans="1:6" x14ac:dyDescent="0.25">
      <c r="A10" s="56"/>
      <c r="B10" s="2" t="s">
        <v>172</v>
      </c>
      <c r="C10" s="65"/>
      <c r="D10" s="55"/>
    </row>
    <row r="11" spans="1:6" ht="15.75" thickBot="1" x14ac:dyDescent="0.3">
      <c r="A11" s="66"/>
      <c r="B11" s="67" t="s">
        <v>85</v>
      </c>
      <c r="D11" s="1">
        <v>7.5345000000000004</v>
      </c>
    </row>
    <row r="12" spans="1:6" ht="50.1" customHeight="1" x14ac:dyDescent="0.3">
      <c r="A12" s="69" t="s">
        <v>183</v>
      </c>
      <c r="B12" s="70" t="s">
        <v>186</v>
      </c>
      <c r="C12" s="147" t="s">
        <v>173</v>
      </c>
      <c r="D12" s="148" t="s">
        <v>184</v>
      </c>
      <c r="E12" s="148" t="s">
        <v>185</v>
      </c>
    </row>
    <row r="13" spans="1:6" ht="14.25" customHeight="1" thickBot="1" x14ac:dyDescent="0.3">
      <c r="A13" s="71"/>
      <c r="B13" s="72" t="s">
        <v>159</v>
      </c>
      <c r="C13" s="73" t="s">
        <v>86</v>
      </c>
      <c r="D13" s="73" t="s">
        <v>86</v>
      </c>
      <c r="E13" s="73" t="s">
        <v>86</v>
      </c>
    </row>
    <row r="14" spans="1:6" ht="18" x14ac:dyDescent="0.25">
      <c r="A14" s="74">
        <v>10915</v>
      </c>
      <c r="B14" s="75" t="s">
        <v>80</v>
      </c>
      <c r="C14" s="76">
        <f>C23+C88</f>
        <v>3002540</v>
      </c>
      <c r="D14" s="76">
        <f>D23+D88</f>
        <v>2952555</v>
      </c>
      <c r="E14" s="76">
        <f>E23+E88</f>
        <v>2964047</v>
      </c>
    </row>
    <row r="15" spans="1:6" s="53" customFormat="1" ht="18" x14ac:dyDescent="0.25">
      <c r="A15" s="77" t="s">
        <v>0</v>
      </c>
      <c r="B15" s="78" t="s">
        <v>1</v>
      </c>
      <c r="C15" s="79">
        <f>C24</f>
        <v>2952040</v>
      </c>
      <c r="D15" s="80">
        <f>D24</f>
        <v>2898555</v>
      </c>
      <c r="E15" s="80">
        <f t="shared" ref="E15" si="0">E24</f>
        <v>2908347</v>
      </c>
    </row>
    <row r="16" spans="1:6" s="53" customFormat="1" ht="18.75" x14ac:dyDescent="0.25">
      <c r="A16" s="77"/>
      <c r="B16" s="81" t="s">
        <v>2</v>
      </c>
      <c r="C16" s="82">
        <f>C15</f>
        <v>2952040</v>
      </c>
      <c r="D16" s="83">
        <f>D15</f>
        <v>2898555</v>
      </c>
      <c r="E16" s="83">
        <f t="shared" ref="E16" si="1">E15</f>
        <v>2908347</v>
      </c>
    </row>
    <row r="17" spans="1:5" s="53" customFormat="1" ht="18" x14ac:dyDescent="0.25">
      <c r="A17" s="77" t="s">
        <v>3</v>
      </c>
      <c r="B17" s="78" t="s">
        <v>77</v>
      </c>
      <c r="C17" s="84">
        <f>C89</f>
        <v>18500</v>
      </c>
      <c r="D17" s="85">
        <f t="shared" ref="D17:E17" si="2">D89</f>
        <v>19500</v>
      </c>
      <c r="E17" s="85">
        <f t="shared" si="2"/>
        <v>20500</v>
      </c>
    </row>
    <row r="18" spans="1:5" s="53" customFormat="1" ht="18" x14ac:dyDescent="0.25">
      <c r="A18" s="77" t="s">
        <v>4</v>
      </c>
      <c r="B18" s="78" t="s">
        <v>5</v>
      </c>
      <c r="C18" s="84">
        <f>C81</f>
        <v>32000</v>
      </c>
      <c r="D18" s="85">
        <f t="shared" ref="D18:E18" si="3">D81</f>
        <v>34500</v>
      </c>
      <c r="E18" s="85">
        <f t="shared" si="3"/>
        <v>35200</v>
      </c>
    </row>
    <row r="19" spans="1:5" s="53" customFormat="1" ht="18" x14ac:dyDescent="0.25">
      <c r="A19" s="77" t="s">
        <v>6</v>
      </c>
      <c r="B19" s="78" t="s">
        <v>7</v>
      </c>
      <c r="C19" s="84">
        <f>C126</f>
        <v>0</v>
      </c>
      <c r="D19" s="85">
        <f t="shared" ref="D19:E19" si="4">D126</f>
        <v>0</v>
      </c>
      <c r="E19" s="86">
        <f t="shared" si="4"/>
        <v>0</v>
      </c>
    </row>
    <row r="20" spans="1:5" s="53" customFormat="1" ht="18" x14ac:dyDescent="0.25">
      <c r="A20" s="77" t="s">
        <v>8</v>
      </c>
      <c r="B20" s="78" t="s">
        <v>9</v>
      </c>
      <c r="C20" s="84">
        <f>C134</f>
        <v>0</v>
      </c>
      <c r="D20" s="85">
        <f t="shared" ref="D20:E20" si="5">D134</f>
        <v>0</v>
      </c>
      <c r="E20" s="86">
        <f t="shared" si="5"/>
        <v>0</v>
      </c>
    </row>
    <row r="21" spans="1:5" s="53" customFormat="1" ht="18.75" x14ac:dyDescent="0.25">
      <c r="A21" s="87"/>
      <c r="B21" s="81" t="s">
        <v>10</v>
      </c>
      <c r="C21" s="82">
        <f>C17+C18+C19+C20</f>
        <v>50500</v>
      </c>
      <c r="D21" s="83">
        <f t="shared" ref="D21:E21" si="6">D17+D18+D19+D20</f>
        <v>54000</v>
      </c>
      <c r="E21" s="88">
        <f t="shared" si="6"/>
        <v>55700</v>
      </c>
    </row>
    <row r="22" spans="1:5" s="53" customFormat="1" ht="18" x14ac:dyDescent="0.25">
      <c r="A22" s="87"/>
      <c r="B22" s="89" t="s">
        <v>78</v>
      </c>
      <c r="C22" s="90">
        <f>C16+C21</f>
        <v>3002540</v>
      </c>
      <c r="D22" s="83">
        <f t="shared" ref="D22:E22" si="7">D16+D21</f>
        <v>2952555</v>
      </c>
      <c r="E22" s="91">
        <f t="shared" si="7"/>
        <v>2964047</v>
      </c>
    </row>
    <row r="23" spans="1:5" ht="18" x14ac:dyDescent="0.25">
      <c r="A23" s="92" t="s">
        <v>81</v>
      </c>
      <c r="B23" s="93" t="s">
        <v>82</v>
      </c>
      <c r="C23" s="94">
        <f t="shared" ref="C23:E23" si="8">C24+C81</f>
        <v>2984040</v>
      </c>
      <c r="D23" s="95">
        <f t="shared" si="8"/>
        <v>2933055</v>
      </c>
      <c r="E23" s="96">
        <f t="shared" si="8"/>
        <v>2943547</v>
      </c>
    </row>
    <row r="24" spans="1:5" ht="18" x14ac:dyDescent="0.25">
      <c r="A24" s="97">
        <v>11</v>
      </c>
      <c r="B24" s="98" t="s">
        <v>11</v>
      </c>
      <c r="C24" s="99">
        <f t="shared" ref="C24" si="9">C25+C35+C64+C69+C78</f>
        <v>2952040</v>
      </c>
      <c r="D24" s="100">
        <f>D25+D35+D64+D69+D78</f>
        <v>2898555</v>
      </c>
      <c r="E24" s="101">
        <f t="shared" ref="E24" si="10">E25+E35+E64+E69+E78</f>
        <v>2908347</v>
      </c>
    </row>
    <row r="25" spans="1:5" ht="18" x14ac:dyDescent="0.25">
      <c r="A25" s="102">
        <v>31</v>
      </c>
      <c r="B25" s="103" t="s">
        <v>31</v>
      </c>
      <c r="C25" s="94">
        <f t="shared" ref="C25:E25" si="11">C26+C30+C32</f>
        <v>2180040</v>
      </c>
      <c r="D25" s="95">
        <f t="shared" si="11"/>
        <v>2189849</v>
      </c>
      <c r="E25" s="96">
        <f t="shared" si="11"/>
        <v>2192559</v>
      </c>
    </row>
    <row r="26" spans="1:5" ht="18" x14ac:dyDescent="0.25">
      <c r="A26" s="104">
        <v>311</v>
      </c>
      <c r="B26" s="103" t="s">
        <v>32</v>
      </c>
      <c r="C26" s="94">
        <f t="shared" ref="C26:E26" si="12">SUM(C27:C29)</f>
        <v>1593380</v>
      </c>
      <c r="D26" s="95">
        <f t="shared" si="12"/>
        <v>1600409</v>
      </c>
      <c r="E26" s="96">
        <f t="shared" si="12"/>
        <v>1602345</v>
      </c>
    </row>
    <row r="27" spans="1:5" ht="18" x14ac:dyDescent="0.25">
      <c r="A27" s="105">
        <v>3111</v>
      </c>
      <c r="B27" s="103" t="s">
        <v>33</v>
      </c>
      <c r="C27" s="106">
        <v>1533380</v>
      </c>
      <c r="D27" s="107">
        <v>1540120</v>
      </c>
      <c r="E27" s="108">
        <v>1541980</v>
      </c>
    </row>
    <row r="28" spans="1:5" ht="18" x14ac:dyDescent="0.25">
      <c r="A28" s="105">
        <v>3113</v>
      </c>
      <c r="B28" s="103" t="s">
        <v>34</v>
      </c>
      <c r="C28" s="106">
        <v>59800</v>
      </c>
      <c r="D28" s="107">
        <v>60090</v>
      </c>
      <c r="E28" s="108">
        <v>60165</v>
      </c>
    </row>
    <row r="29" spans="1:5" ht="18" x14ac:dyDescent="0.25">
      <c r="A29" s="105">
        <v>3114</v>
      </c>
      <c r="B29" s="103" t="s">
        <v>35</v>
      </c>
      <c r="C29" s="106">
        <v>200</v>
      </c>
      <c r="D29" s="107">
        <v>199</v>
      </c>
      <c r="E29" s="108">
        <v>200</v>
      </c>
    </row>
    <row r="30" spans="1:5" ht="18" x14ac:dyDescent="0.25">
      <c r="A30" s="104">
        <v>312</v>
      </c>
      <c r="B30" s="103" t="s">
        <v>36</v>
      </c>
      <c r="C30" s="94">
        <f t="shared" ref="C30:E30" si="13">C31</f>
        <v>161660</v>
      </c>
      <c r="D30" s="95">
        <f t="shared" si="13"/>
        <v>162395</v>
      </c>
      <c r="E30" s="96">
        <f t="shared" si="13"/>
        <v>162604</v>
      </c>
    </row>
    <row r="31" spans="1:5" ht="18" x14ac:dyDescent="0.25">
      <c r="A31" s="105">
        <v>3121</v>
      </c>
      <c r="B31" s="103" t="s">
        <v>36</v>
      </c>
      <c r="C31" s="106">
        <v>161660</v>
      </c>
      <c r="D31" s="107">
        <v>162395</v>
      </c>
      <c r="E31" s="108">
        <v>162604</v>
      </c>
    </row>
    <row r="32" spans="1:5" ht="18" x14ac:dyDescent="0.25">
      <c r="A32" s="104">
        <v>313</v>
      </c>
      <c r="B32" s="103" t="s">
        <v>37</v>
      </c>
      <c r="C32" s="94">
        <f t="shared" ref="C32:E32" si="14">C33+C34</f>
        <v>425000</v>
      </c>
      <c r="D32" s="95">
        <f t="shared" si="14"/>
        <v>427045</v>
      </c>
      <c r="E32" s="96">
        <f t="shared" si="14"/>
        <v>427610</v>
      </c>
    </row>
    <row r="33" spans="1:5" ht="18" x14ac:dyDescent="0.25">
      <c r="A33" s="105">
        <v>3131</v>
      </c>
      <c r="B33" s="103" t="s">
        <v>38</v>
      </c>
      <c r="C33" s="106">
        <v>175000</v>
      </c>
      <c r="D33" s="106">
        <v>175840</v>
      </c>
      <c r="E33" s="106">
        <v>176075</v>
      </c>
    </row>
    <row r="34" spans="1:5" ht="18" x14ac:dyDescent="0.25">
      <c r="A34" s="105">
        <v>3132</v>
      </c>
      <c r="B34" s="103" t="s">
        <v>39</v>
      </c>
      <c r="C34" s="106">
        <v>250000</v>
      </c>
      <c r="D34" s="106">
        <v>251205</v>
      </c>
      <c r="E34" s="106">
        <v>251535</v>
      </c>
    </row>
    <row r="35" spans="1:5" ht="18" x14ac:dyDescent="0.25">
      <c r="A35" s="102">
        <v>32</v>
      </c>
      <c r="B35" s="103" t="s">
        <v>12</v>
      </c>
      <c r="C35" s="94">
        <f t="shared" ref="C35:E35" si="15">C36+C40+C47+C57</f>
        <v>600000</v>
      </c>
      <c r="D35" s="95">
        <f t="shared" si="15"/>
        <v>602291</v>
      </c>
      <c r="E35" s="96">
        <f t="shared" si="15"/>
        <v>609150</v>
      </c>
    </row>
    <row r="36" spans="1:5" ht="18" x14ac:dyDescent="0.25">
      <c r="A36" s="104">
        <v>321</v>
      </c>
      <c r="B36" s="103" t="s">
        <v>13</v>
      </c>
      <c r="C36" s="94">
        <f>SUM(C37:C39)</f>
        <v>60500</v>
      </c>
      <c r="D36" s="95">
        <f t="shared" ref="D36:E36" si="16">SUM(D37:D39)</f>
        <v>60735</v>
      </c>
      <c r="E36" s="96">
        <f t="shared" si="16"/>
        <v>61420</v>
      </c>
    </row>
    <row r="37" spans="1:5" ht="18" x14ac:dyDescent="0.25">
      <c r="A37" s="105">
        <v>3211</v>
      </c>
      <c r="B37" s="103" t="s">
        <v>14</v>
      </c>
      <c r="C37" s="106">
        <v>3500</v>
      </c>
      <c r="D37" s="107">
        <v>3515</v>
      </c>
      <c r="E37" s="108">
        <v>3550</v>
      </c>
    </row>
    <row r="38" spans="1:5" ht="18" x14ac:dyDescent="0.25">
      <c r="A38" s="105">
        <v>3212</v>
      </c>
      <c r="B38" s="103" t="s">
        <v>40</v>
      </c>
      <c r="C38" s="106">
        <v>56000</v>
      </c>
      <c r="D38" s="106">
        <v>56215</v>
      </c>
      <c r="E38" s="106">
        <v>56855</v>
      </c>
    </row>
    <row r="39" spans="1:5" ht="18" x14ac:dyDescent="0.25">
      <c r="A39" s="105">
        <v>3213</v>
      </c>
      <c r="B39" s="103" t="s">
        <v>15</v>
      </c>
      <c r="C39" s="106">
        <v>1000</v>
      </c>
      <c r="D39" s="106">
        <v>1005</v>
      </c>
      <c r="E39" s="106">
        <v>1015</v>
      </c>
    </row>
    <row r="40" spans="1:5" ht="18" x14ac:dyDescent="0.25">
      <c r="A40" s="104">
        <v>322</v>
      </c>
      <c r="B40" s="103" t="s">
        <v>18</v>
      </c>
      <c r="C40" s="94">
        <f>SUM(C41:C46)</f>
        <v>414000</v>
      </c>
      <c r="D40" s="95">
        <f>SUM(D41:D46)</f>
        <v>415580</v>
      </c>
      <c r="E40" s="96">
        <f>SUM(E41:E46)</f>
        <v>420320</v>
      </c>
    </row>
    <row r="41" spans="1:5" ht="18" x14ac:dyDescent="0.25">
      <c r="A41" s="105">
        <v>3221</v>
      </c>
      <c r="B41" s="103" t="s">
        <v>19</v>
      </c>
      <c r="C41" s="106">
        <v>40000</v>
      </c>
      <c r="D41" s="106">
        <v>40150</v>
      </c>
      <c r="E41" s="106">
        <v>40610</v>
      </c>
    </row>
    <row r="42" spans="1:5" ht="18" x14ac:dyDescent="0.25">
      <c r="A42" s="105">
        <v>3222</v>
      </c>
      <c r="B42" s="103" t="s">
        <v>56</v>
      </c>
      <c r="C42" s="106">
        <v>180000</v>
      </c>
      <c r="D42" s="106">
        <v>180690</v>
      </c>
      <c r="E42" s="106">
        <v>182745</v>
      </c>
    </row>
    <row r="43" spans="1:5" ht="18" x14ac:dyDescent="0.25">
      <c r="A43" s="105">
        <v>3223</v>
      </c>
      <c r="B43" s="103" t="s">
        <v>41</v>
      </c>
      <c r="C43" s="106">
        <v>171000</v>
      </c>
      <c r="D43" s="106">
        <v>171655</v>
      </c>
      <c r="E43" s="106">
        <v>173610</v>
      </c>
    </row>
    <row r="44" spans="1:5" ht="18" x14ac:dyDescent="0.25">
      <c r="A44" s="105">
        <v>3224</v>
      </c>
      <c r="B44" s="103" t="s">
        <v>42</v>
      </c>
      <c r="C44" s="106">
        <v>12000</v>
      </c>
      <c r="D44" s="106">
        <v>12045</v>
      </c>
      <c r="E44" s="106">
        <v>12190</v>
      </c>
    </row>
    <row r="45" spans="1:5" ht="18" x14ac:dyDescent="0.25">
      <c r="A45" s="105">
        <v>3225</v>
      </c>
      <c r="B45" s="103" t="s">
        <v>43</v>
      </c>
      <c r="C45" s="106">
        <v>7000</v>
      </c>
      <c r="D45" s="106">
        <v>7025</v>
      </c>
      <c r="E45" s="106">
        <v>7105</v>
      </c>
    </row>
    <row r="46" spans="1:5" ht="18" x14ac:dyDescent="0.25">
      <c r="A46" s="105">
        <v>3227</v>
      </c>
      <c r="B46" s="103" t="s">
        <v>20</v>
      </c>
      <c r="C46" s="106">
        <v>4000</v>
      </c>
      <c r="D46" s="106">
        <v>4015</v>
      </c>
      <c r="E46" s="106">
        <v>4060</v>
      </c>
    </row>
    <row r="47" spans="1:5" ht="18" x14ac:dyDescent="0.25">
      <c r="A47" s="104">
        <v>323</v>
      </c>
      <c r="B47" s="103" t="s">
        <v>16</v>
      </c>
      <c r="C47" s="94">
        <f>SUM(C48:C56)</f>
        <v>105600</v>
      </c>
      <c r="D47" s="95">
        <f t="shared" ref="D47:E47" si="17">SUM(D48:D56)</f>
        <v>106001</v>
      </c>
      <c r="E47" s="96">
        <f t="shared" si="17"/>
        <v>107205</v>
      </c>
    </row>
    <row r="48" spans="1:5" ht="18" x14ac:dyDescent="0.25">
      <c r="A48" s="105">
        <v>3231</v>
      </c>
      <c r="B48" s="103" t="s">
        <v>44</v>
      </c>
      <c r="C48" s="106">
        <v>5000</v>
      </c>
      <c r="D48" s="106">
        <v>5020</v>
      </c>
      <c r="E48" s="106">
        <v>5075</v>
      </c>
    </row>
    <row r="49" spans="1:5" ht="18" x14ac:dyDescent="0.25">
      <c r="A49" s="105">
        <v>3232</v>
      </c>
      <c r="B49" s="103" t="s">
        <v>45</v>
      </c>
      <c r="C49" s="106">
        <v>15000</v>
      </c>
      <c r="D49" s="106">
        <v>15055</v>
      </c>
      <c r="E49" s="106">
        <v>15230</v>
      </c>
    </row>
    <row r="50" spans="1:5" ht="18" x14ac:dyDescent="0.25">
      <c r="A50" s="105">
        <v>3233</v>
      </c>
      <c r="B50" s="103" t="s">
        <v>46</v>
      </c>
      <c r="C50" s="106">
        <v>1000</v>
      </c>
      <c r="D50" s="106">
        <v>1005</v>
      </c>
      <c r="E50" s="106">
        <v>1015</v>
      </c>
    </row>
    <row r="51" spans="1:5" ht="18" x14ac:dyDescent="0.25">
      <c r="A51" s="105">
        <v>3234</v>
      </c>
      <c r="B51" s="103" t="s">
        <v>47</v>
      </c>
      <c r="C51" s="106">
        <v>46000</v>
      </c>
      <c r="D51" s="106">
        <v>46175</v>
      </c>
      <c r="E51" s="106">
        <v>46700</v>
      </c>
    </row>
    <row r="52" spans="1:5" ht="18" x14ac:dyDescent="0.25">
      <c r="A52" s="105">
        <v>3235</v>
      </c>
      <c r="B52" s="103" t="s">
        <v>48</v>
      </c>
      <c r="C52" s="106">
        <v>800</v>
      </c>
      <c r="D52" s="106">
        <v>805</v>
      </c>
      <c r="E52" s="106">
        <v>810</v>
      </c>
    </row>
    <row r="53" spans="1:5" ht="18" x14ac:dyDescent="0.25">
      <c r="A53" s="105">
        <v>3236</v>
      </c>
      <c r="B53" s="103" t="s">
        <v>21</v>
      </c>
      <c r="C53" s="106">
        <v>15000</v>
      </c>
      <c r="D53" s="106">
        <v>15055</v>
      </c>
      <c r="E53" s="106">
        <v>15230</v>
      </c>
    </row>
    <row r="54" spans="1:5" ht="18" x14ac:dyDescent="0.25">
      <c r="A54" s="105">
        <v>3237</v>
      </c>
      <c r="B54" s="103" t="s">
        <v>17</v>
      </c>
      <c r="C54" s="106">
        <v>16000</v>
      </c>
      <c r="D54" s="106">
        <v>16060</v>
      </c>
      <c r="E54" s="106">
        <v>16245</v>
      </c>
    </row>
    <row r="55" spans="1:5" ht="18" x14ac:dyDescent="0.25">
      <c r="A55" s="105">
        <v>3238</v>
      </c>
      <c r="B55" s="103" t="s">
        <v>65</v>
      </c>
      <c r="C55" s="106">
        <v>110</v>
      </c>
      <c r="D55" s="106">
        <v>111</v>
      </c>
      <c r="E55" s="106">
        <v>110</v>
      </c>
    </row>
    <row r="56" spans="1:5" ht="18" x14ac:dyDescent="0.25">
      <c r="A56" s="105">
        <v>3239</v>
      </c>
      <c r="B56" s="103" t="s">
        <v>22</v>
      </c>
      <c r="C56" s="106">
        <v>6690</v>
      </c>
      <c r="D56" s="106">
        <v>6715</v>
      </c>
      <c r="E56" s="106">
        <v>6790</v>
      </c>
    </row>
    <row r="57" spans="1:5" ht="18" x14ac:dyDescent="0.25">
      <c r="A57" s="104">
        <v>329</v>
      </c>
      <c r="B57" s="103" t="s">
        <v>23</v>
      </c>
      <c r="C57" s="94">
        <f>SUM(C58:C63)</f>
        <v>19900</v>
      </c>
      <c r="D57" s="94">
        <f t="shared" ref="D57:E57" si="18">SUM(D58:D63)</f>
        <v>19975</v>
      </c>
      <c r="E57" s="94">
        <f t="shared" si="18"/>
        <v>20205</v>
      </c>
    </row>
    <row r="58" spans="1:5" ht="18" x14ac:dyDescent="0.25">
      <c r="A58" s="105">
        <v>3291</v>
      </c>
      <c r="B58" s="103" t="s">
        <v>27</v>
      </c>
      <c r="C58" s="106">
        <v>13000</v>
      </c>
      <c r="D58" s="106">
        <v>13050</v>
      </c>
      <c r="E58" s="106">
        <v>13200</v>
      </c>
    </row>
    <row r="59" spans="1:5" ht="18" x14ac:dyDescent="0.25">
      <c r="A59" s="105">
        <v>3292</v>
      </c>
      <c r="B59" s="103" t="s">
        <v>49</v>
      </c>
      <c r="C59" s="106">
        <v>2000</v>
      </c>
      <c r="D59" s="106">
        <v>2005</v>
      </c>
      <c r="E59" s="106">
        <v>2030</v>
      </c>
    </row>
    <row r="60" spans="1:5" ht="18" x14ac:dyDescent="0.25">
      <c r="A60" s="105">
        <v>3293</v>
      </c>
      <c r="B60" s="103" t="s">
        <v>50</v>
      </c>
      <c r="C60" s="106">
        <v>200</v>
      </c>
      <c r="D60" s="107">
        <v>200</v>
      </c>
      <c r="E60" s="108">
        <v>200</v>
      </c>
    </row>
    <row r="61" spans="1:5" ht="18" x14ac:dyDescent="0.25">
      <c r="A61" s="105">
        <v>3294</v>
      </c>
      <c r="B61" s="103" t="s">
        <v>51</v>
      </c>
      <c r="C61" s="106">
        <v>0</v>
      </c>
      <c r="D61" s="107">
        <v>0</v>
      </c>
      <c r="E61" s="108">
        <v>0</v>
      </c>
    </row>
    <row r="62" spans="1:5" ht="18" x14ac:dyDescent="0.25">
      <c r="A62" s="105">
        <v>3295</v>
      </c>
      <c r="B62" s="103" t="s">
        <v>24</v>
      </c>
      <c r="C62" s="106">
        <v>1200</v>
      </c>
      <c r="D62" s="107">
        <v>1205</v>
      </c>
      <c r="E62" s="108">
        <v>1220</v>
      </c>
    </row>
    <row r="63" spans="1:5" ht="18" x14ac:dyDescent="0.25">
      <c r="A63" s="105">
        <v>3299</v>
      </c>
      <c r="B63" s="103" t="s">
        <v>23</v>
      </c>
      <c r="C63" s="106">
        <v>3500</v>
      </c>
      <c r="D63" s="107">
        <v>3515</v>
      </c>
      <c r="E63" s="108">
        <v>3555</v>
      </c>
    </row>
    <row r="64" spans="1:5" ht="18" x14ac:dyDescent="0.25">
      <c r="A64" s="102">
        <v>34</v>
      </c>
      <c r="B64" s="103" t="s">
        <v>52</v>
      </c>
      <c r="C64" s="94">
        <f>C65+C67</f>
        <v>2000</v>
      </c>
      <c r="D64" s="95">
        <f t="shared" ref="D64:E64" si="19">D65+D67</f>
        <v>1697</v>
      </c>
      <c r="E64" s="96">
        <f t="shared" si="19"/>
        <v>2136</v>
      </c>
    </row>
    <row r="65" spans="1:5" ht="18" x14ac:dyDescent="0.25">
      <c r="A65" s="104">
        <v>342</v>
      </c>
      <c r="B65" s="103" t="s">
        <v>73</v>
      </c>
      <c r="C65" s="94">
        <f t="shared" ref="C65:E65" si="20">C66</f>
        <v>0</v>
      </c>
      <c r="D65" s="95">
        <f t="shared" si="20"/>
        <v>0</v>
      </c>
      <c r="E65" s="96">
        <f t="shared" si="20"/>
        <v>0</v>
      </c>
    </row>
    <row r="66" spans="1:5" ht="18" x14ac:dyDescent="0.25">
      <c r="A66" s="105">
        <v>3427</v>
      </c>
      <c r="B66" s="103" t="s">
        <v>74</v>
      </c>
      <c r="C66" s="106">
        <v>0</v>
      </c>
      <c r="D66" s="107"/>
      <c r="E66" s="108"/>
    </row>
    <row r="67" spans="1:5" ht="18" x14ac:dyDescent="0.25">
      <c r="A67" s="104">
        <v>343</v>
      </c>
      <c r="B67" s="103" t="s">
        <v>53</v>
      </c>
      <c r="C67" s="94">
        <f>C68</f>
        <v>2000</v>
      </c>
      <c r="D67" s="95">
        <f t="shared" ref="D67:E67" si="21">D68</f>
        <v>1697</v>
      </c>
      <c r="E67" s="96">
        <f t="shared" si="21"/>
        <v>2136</v>
      </c>
    </row>
    <row r="68" spans="1:5" ht="18" x14ac:dyDescent="0.25">
      <c r="A68" s="105">
        <v>3431</v>
      </c>
      <c r="B68" s="103" t="s">
        <v>54</v>
      </c>
      <c r="C68" s="106">
        <v>2000</v>
      </c>
      <c r="D68" s="107">
        <v>1697</v>
      </c>
      <c r="E68" s="108">
        <v>2136</v>
      </c>
    </row>
    <row r="69" spans="1:5" ht="18" x14ac:dyDescent="0.25">
      <c r="A69" s="102">
        <v>42</v>
      </c>
      <c r="B69" s="103" t="s">
        <v>57</v>
      </c>
      <c r="C69" s="94">
        <f>C70+C76</f>
        <v>60000</v>
      </c>
      <c r="D69" s="95">
        <f t="shared" ref="D69:E69" si="22">D70+D76</f>
        <v>37502</v>
      </c>
      <c r="E69" s="96">
        <f t="shared" si="22"/>
        <v>37502</v>
      </c>
    </row>
    <row r="70" spans="1:5" ht="18" x14ac:dyDescent="0.25">
      <c r="A70" s="104">
        <v>422</v>
      </c>
      <c r="B70" s="103" t="s">
        <v>58</v>
      </c>
      <c r="C70" s="94">
        <f t="shared" ref="C70:E70" si="23">SUM(C71:C75)</f>
        <v>40000</v>
      </c>
      <c r="D70" s="95">
        <f t="shared" si="23"/>
        <v>37502</v>
      </c>
      <c r="E70" s="96">
        <f t="shared" si="23"/>
        <v>37502</v>
      </c>
    </row>
    <row r="71" spans="1:5" ht="18" x14ac:dyDescent="0.25">
      <c r="A71" s="105">
        <v>4221</v>
      </c>
      <c r="B71" s="103" t="s">
        <v>60</v>
      </c>
      <c r="C71" s="106">
        <v>0</v>
      </c>
      <c r="D71" s="107">
        <v>3502</v>
      </c>
      <c r="E71" s="108">
        <v>4502</v>
      </c>
    </row>
    <row r="72" spans="1:5" ht="18" x14ac:dyDescent="0.25">
      <c r="A72" s="105">
        <v>4222</v>
      </c>
      <c r="B72" s="103" t="s">
        <v>63</v>
      </c>
      <c r="C72" s="106">
        <v>0</v>
      </c>
      <c r="D72" s="107">
        <v>0</v>
      </c>
      <c r="E72" s="108">
        <v>0</v>
      </c>
    </row>
    <row r="73" spans="1:5" ht="18" x14ac:dyDescent="0.25">
      <c r="A73" s="105">
        <v>4223</v>
      </c>
      <c r="B73" s="103" t="s">
        <v>71</v>
      </c>
      <c r="C73" s="106">
        <v>0</v>
      </c>
      <c r="D73" s="107">
        <v>0</v>
      </c>
      <c r="E73" s="108">
        <v>0</v>
      </c>
    </row>
    <row r="74" spans="1:5" ht="18" x14ac:dyDescent="0.25">
      <c r="A74" s="105">
        <v>4224</v>
      </c>
      <c r="B74" s="103" t="s">
        <v>70</v>
      </c>
      <c r="C74" s="106">
        <v>0</v>
      </c>
      <c r="D74" s="107">
        <v>0</v>
      </c>
      <c r="E74" s="108">
        <v>0</v>
      </c>
    </row>
    <row r="75" spans="1:5" ht="18" x14ac:dyDescent="0.25">
      <c r="A75" s="105">
        <v>4225</v>
      </c>
      <c r="B75" s="103" t="s">
        <v>72</v>
      </c>
      <c r="C75" s="106">
        <v>40000</v>
      </c>
      <c r="D75" s="107">
        <v>34000</v>
      </c>
      <c r="E75" s="108">
        <v>33000</v>
      </c>
    </row>
    <row r="76" spans="1:5" ht="18" x14ac:dyDescent="0.25">
      <c r="A76" s="104">
        <v>423</v>
      </c>
      <c r="B76" s="103" t="s">
        <v>75</v>
      </c>
      <c r="C76" s="94">
        <f>C77</f>
        <v>20000</v>
      </c>
      <c r="D76" s="95">
        <f t="shared" ref="D76:E76" si="24">D77</f>
        <v>0</v>
      </c>
      <c r="E76" s="96">
        <f t="shared" si="24"/>
        <v>0</v>
      </c>
    </row>
    <row r="77" spans="1:5" ht="18" x14ac:dyDescent="0.25">
      <c r="A77" s="105">
        <v>4231</v>
      </c>
      <c r="B77" s="103" t="s">
        <v>76</v>
      </c>
      <c r="C77" s="106">
        <v>20000</v>
      </c>
      <c r="D77" s="107">
        <v>0</v>
      </c>
      <c r="E77" s="108">
        <v>0</v>
      </c>
    </row>
    <row r="78" spans="1:5" ht="18" x14ac:dyDescent="0.25">
      <c r="A78" s="102">
        <v>45</v>
      </c>
      <c r="B78" s="103" t="s">
        <v>67</v>
      </c>
      <c r="C78" s="94">
        <f>C79</f>
        <v>110000</v>
      </c>
      <c r="D78" s="95">
        <f t="shared" ref="C78:E79" si="25">D79</f>
        <v>67216</v>
      </c>
      <c r="E78" s="96">
        <f t="shared" si="25"/>
        <v>67000</v>
      </c>
    </row>
    <row r="79" spans="1:5" ht="18" x14ac:dyDescent="0.25">
      <c r="A79" s="104">
        <v>451</v>
      </c>
      <c r="B79" s="103" t="s">
        <v>68</v>
      </c>
      <c r="C79" s="94">
        <f t="shared" si="25"/>
        <v>110000</v>
      </c>
      <c r="D79" s="95">
        <f t="shared" si="25"/>
        <v>67216</v>
      </c>
      <c r="E79" s="96">
        <f t="shared" si="25"/>
        <v>67000</v>
      </c>
    </row>
    <row r="80" spans="1:5" ht="18" x14ac:dyDescent="0.25">
      <c r="A80" s="105">
        <v>4511</v>
      </c>
      <c r="B80" s="103" t="s">
        <v>68</v>
      </c>
      <c r="C80" s="106">
        <v>110000</v>
      </c>
      <c r="D80" s="107">
        <v>67216</v>
      </c>
      <c r="E80" s="108">
        <v>67000</v>
      </c>
    </row>
    <row r="81" spans="1:5" ht="18" x14ac:dyDescent="0.25">
      <c r="A81" s="97">
        <v>41</v>
      </c>
      <c r="B81" s="98" t="s">
        <v>26</v>
      </c>
      <c r="C81" s="99">
        <f>C82+C85</f>
        <v>32000</v>
      </c>
      <c r="D81" s="100">
        <f t="shared" ref="D81:E81" si="26">D82+D85</f>
        <v>34500</v>
      </c>
      <c r="E81" s="101">
        <f t="shared" si="26"/>
        <v>35200</v>
      </c>
    </row>
    <row r="82" spans="1:5" ht="18" x14ac:dyDescent="0.25">
      <c r="A82" s="102">
        <v>32</v>
      </c>
      <c r="B82" s="103" t="s">
        <v>12</v>
      </c>
      <c r="C82" s="94">
        <f t="shared" ref="C82:E83" si="27">C83</f>
        <v>0</v>
      </c>
      <c r="D82" s="95">
        <f t="shared" si="27"/>
        <v>0</v>
      </c>
      <c r="E82" s="96">
        <f t="shared" si="27"/>
        <v>0</v>
      </c>
    </row>
    <row r="83" spans="1:5" ht="18" x14ac:dyDescent="0.25">
      <c r="A83" s="104">
        <v>329</v>
      </c>
      <c r="B83" s="103" t="s">
        <v>23</v>
      </c>
      <c r="C83" s="94">
        <f>C84</f>
        <v>0</v>
      </c>
      <c r="D83" s="95">
        <f t="shared" si="27"/>
        <v>0</v>
      </c>
      <c r="E83" s="96">
        <f t="shared" si="27"/>
        <v>0</v>
      </c>
    </row>
    <row r="84" spans="1:5" ht="18" x14ac:dyDescent="0.25">
      <c r="A84" s="105">
        <v>3291</v>
      </c>
      <c r="B84" s="103" t="s">
        <v>27</v>
      </c>
      <c r="C84" s="106">
        <v>0</v>
      </c>
      <c r="D84" s="107">
        <v>0</v>
      </c>
      <c r="E84" s="108">
        <v>0</v>
      </c>
    </row>
    <row r="85" spans="1:5" ht="18" x14ac:dyDescent="0.25">
      <c r="A85" s="102">
        <v>38</v>
      </c>
      <c r="B85" s="103" t="s">
        <v>28</v>
      </c>
      <c r="C85" s="94">
        <f t="shared" ref="C85:E86" si="28">C86</f>
        <v>32000</v>
      </c>
      <c r="D85" s="95">
        <f t="shared" si="28"/>
        <v>34500</v>
      </c>
      <c r="E85" s="96">
        <f t="shared" si="28"/>
        <v>35200</v>
      </c>
    </row>
    <row r="86" spans="1:5" ht="18" x14ac:dyDescent="0.25">
      <c r="A86" s="104">
        <v>381</v>
      </c>
      <c r="B86" s="103" t="s">
        <v>29</v>
      </c>
      <c r="C86" s="94">
        <f t="shared" si="28"/>
        <v>32000</v>
      </c>
      <c r="D86" s="95">
        <f t="shared" si="28"/>
        <v>34500</v>
      </c>
      <c r="E86" s="96">
        <f t="shared" si="28"/>
        <v>35200</v>
      </c>
    </row>
    <row r="87" spans="1:5" ht="18" x14ac:dyDescent="0.25">
      <c r="A87" s="105">
        <v>3811</v>
      </c>
      <c r="B87" s="103" t="s">
        <v>30</v>
      </c>
      <c r="C87" s="106">
        <v>32000</v>
      </c>
      <c r="D87" s="106">
        <v>34500</v>
      </c>
      <c r="E87" s="106">
        <v>35200</v>
      </c>
    </row>
    <row r="88" spans="1:5" ht="54" x14ac:dyDescent="0.25">
      <c r="A88" s="92" t="s">
        <v>83</v>
      </c>
      <c r="B88" s="109" t="s">
        <v>84</v>
      </c>
      <c r="C88" s="94">
        <f t="shared" ref="C88" si="29">C89+C126+C134</f>
        <v>18500</v>
      </c>
      <c r="D88" s="95">
        <f>D89+D126+D134</f>
        <v>19500</v>
      </c>
      <c r="E88" s="96">
        <f>E89+E126+E134</f>
        <v>20500</v>
      </c>
    </row>
    <row r="89" spans="1:5" ht="18" x14ac:dyDescent="0.25">
      <c r="A89" s="97">
        <v>31</v>
      </c>
      <c r="B89" s="98" t="s">
        <v>55</v>
      </c>
      <c r="C89" s="99">
        <f t="shared" ref="C89:E89" si="30">C90+C114+C117+C123</f>
        <v>18500</v>
      </c>
      <c r="D89" s="100">
        <f t="shared" si="30"/>
        <v>19500</v>
      </c>
      <c r="E89" s="101">
        <f t="shared" si="30"/>
        <v>20500</v>
      </c>
    </row>
    <row r="90" spans="1:5" ht="18" x14ac:dyDescent="0.25">
      <c r="A90" s="102">
        <v>32</v>
      </c>
      <c r="B90" s="103" t="s">
        <v>12</v>
      </c>
      <c r="C90" s="94">
        <f t="shared" ref="C90:E90" si="31">C91+C94+C101+C109</f>
        <v>18500</v>
      </c>
      <c r="D90" s="95">
        <f t="shared" si="31"/>
        <v>19500</v>
      </c>
      <c r="E90" s="96">
        <f t="shared" si="31"/>
        <v>20500</v>
      </c>
    </row>
    <row r="91" spans="1:5" ht="18" x14ac:dyDescent="0.25">
      <c r="A91" s="104">
        <v>321</v>
      </c>
      <c r="B91" s="103" t="s">
        <v>13</v>
      </c>
      <c r="C91" s="94">
        <f t="shared" ref="C91:E91" si="32">C92+C93</f>
        <v>0</v>
      </c>
      <c r="D91" s="95">
        <f t="shared" si="32"/>
        <v>0</v>
      </c>
      <c r="E91" s="96">
        <f t="shared" si="32"/>
        <v>0</v>
      </c>
    </row>
    <row r="92" spans="1:5" ht="18" x14ac:dyDescent="0.25">
      <c r="A92" s="105">
        <v>3211</v>
      </c>
      <c r="B92" s="103" t="s">
        <v>14</v>
      </c>
      <c r="C92" s="106"/>
      <c r="D92" s="106"/>
      <c r="E92" s="106"/>
    </row>
    <row r="93" spans="1:5" ht="18" x14ac:dyDescent="0.25">
      <c r="A93" s="105">
        <v>3213</v>
      </c>
      <c r="B93" s="103" t="s">
        <v>15</v>
      </c>
      <c r="C93" s="106"/>
      <c r="D93" s="106"/>
      <c r="E93" s="106"/>
    </row>
    <row r="94" spans="1:5" ht="18" x14ac:dyDescent="0.25">
      <c r="A94" s="104">
        <v>322</v>
      </c>
      <c r="B94" s="103" t="s">
        <v>18</v>
      </c>
      <c r="C94" s="94">
        <f t="shared" ref="C94:E94" si="33">SUM(C95:C100)</f>
        <v>8000</v>
      </c>
      <c r="D94" s="95">
        <f t="shared" si="33"/>
        <v>8000</v>
      </c>
      <c r="E94" s="96">
        <f t="shared" si="33"/>
        <v>8000</v>
      </c>
    </row>
    <row r="95" spans="1:5" ht="18" x14ac:dyDescent="0.25">
      <c r="A95" s="105">
        <v>3221</v>
      </c>
      <c r="B95" s="103" t="s">
        <v>19</v>
      </c>
      <c r="C95" s="106">
        <v>4000</v>
      </c>
      <c r="D95" s="107">
        <v>4000</v>
      </c>
      <c r="E95" s="108">
        <v>4000</v>
      </c>
    </row>
    <row r="96" spans="1:5" ht="18" x14ac:dyDescent="0.25">
      <c r="A96" s="105">
        <v>3222</v>
      </c>
      <c r="B96" s="103" t="s">
        <v>56</v>
      </c>
      <c r="C96" s="106">
        <v>4000</v>
      </c>
      <c r="D96" s="106">
        <v>4000</v>
      </c>
      <c r="E96" s="106">
        <v>4000</v>
      </c>
    </row>
    <row r="97" spans="1:5" ht="18" x14ac:dyDescent="0.25">
      <c r="A97" s="105">
        <v>3223</v>
      </c>
      <c r="B97" s="103" t="s">
        <v>41</v>
      </c>
      <c r="C97" s="106">
        <v>0</v>
      </c>
      <c r="D97" s="106">
        <v>0</v>
      </c>
      <c r="E97" s="106">
        <v>0</v>
      </c>
    </row>
    <row r="98" spans="1:5" ht="18" x14ac:dyDescent="0.25">
      <c r="A98" s="105">
        <v>3224</v>
      </c>
      <c r="B98" s="103" t="s">
        <v>42</v>
      </c>
      <c r="C98" s="106">
        <v>0</v>
      </c>
      <c r="D98" s="106">
        <v>0</v>
      </c>
      <c r="E98" s="106">
        <v>0</v>
      </c>
    </row>
    <row r="99" spans="1:5" ht="18" x14ac:dyDescent="0.25">
      <c r="A99" s="105">
        <v>3225</v>
      </c>
      <c r="B99" s="103" t="s">
        <v>43</v>
      </c>
      <c r="C99" s="106">
        <v>0</v>
      </c>
      <c r="D99" s="106">
        <v>0</v>
      </c>
      <c r="E99" s="106">
        <v>0</v>
      </c>
    </row>
    <row r="100" spans="1:5" ht="18" x14ac:dyDescent="0.25">
      <c r="A100" s="105">
        <v>3227</v>
      </c>
      <c r="B100" s="103" t="s">
        <v>20</v>
      </c>
      <c r="C100" s="106">
        <v>0</v>
      </c>
      <c r="D100" s="106">
        <v>0</v>
      </c>
      <c r="E100" s="106">
        <v>0</v>
      </c>
    </row>
    <row r="101" spans="1:5" ht="18" x14ac:dyDescent="0.25">
      <c r="A101" s="104">
        <v>323</v>
      </c>
      <c r="B101" s="103" t="s">
        <v>16</v>
      </c>
      <c r="C101" s="94">
        <f t="shared" ref="C101:E101" si="34">SUM(C102:C108)</f>
        <v>0</v>
      </c>
      <c r="D101" s="95">
        <f t="shared" si="34"/>
        <v>0</v>
      </c>
      <c r="E101" s="96">
        <f t="shared" si="34"/>
        <v>0</v>
      </c>
    </row>
    <row r="102" spans="1:5" ht="18" x14ac:dyDescent="0.25">
      <c r="A102" s="105">
        <v>3231</v>
      </c>
      <c r="B102" s="103" t="s">
        <v>44</v>
      </c>
      <c r="C102" s="106"/>
      <c r="D102" s="107"/>
      <c r="E102" s="108"/>
    </row>
    <row r="103" spans="1:5" ht="18" x14ac:dyDescent="0.25">
      <c r="A103" s="105">
        <v>3232</v>
      </c>
      <c r="B103" s="103" t="s">
        <v>45</v>
      </c>
      <c r="C103" s="106"/>
      <c r="D103" s="106"/>
      <c r="E103" s="106"/>
    </row>
    <row r="104" spans="1:5" ht="18" x14ac:dyDescent="0.25">
      <c r="A104" s="105">
        <v>3233</v>
      </c>
      <c r="B104" s="103" t="s">
        <v>46</v>
      </c>
      <c r="C104" s="106"/>
      <c r="D104" s="106"/>
      <c r="E104" s="106"/>
    </row>
    <row r="105" spans="1:5" ht="18" x14ac:dyDescent="0.25">
      <c r="A105" s="105">
        <v>3234</v>
      </c>
      <c r="B105" s="103" t="s">
        <v>47</v>
      </c>
      <c r="C105" s="106"/>
      <c r="D105" s="106"/>
      <c r="E105" s="106"/>
    </row>
    <row r="106" spans="1:5" ht="18" x14ac:dyDescent="0.25">
      <c r="A106" s="105">
        <v>3236</v>
      </c>
      <c r="B106" s="103" t="s">
        <v>21</v>
      </c>
      <c r="C106" s="106"/>
      <c r="D106" s="106"/>
      <c r="E106" s="106"/>
    </row>
    <row r="107" spans="1:5" ht="18" x14ac:dyDescent="0.25">
      <c r="A107" s="105">
        <v>3237</v>
      </c>
      <c r="B107" s="103" t="s">
        <v>17</v>
      </c>
      <c r="C107" s="106"/>
      <c r="D107" s="106"/>
      <c r="E107" s="106"/>
    </row>
    <row r="108" spans="1:5" ht="18" x14ac:dyDescent="0.25">
      <c r="A108" s="105">
        <v>3239</v>
      </c>
      <c r="B108" s="103" t="s">
        <v>22</v>
      </c>
      <c r="C108" s="106"/>
      <c r="D108" s="106"/>
      <c r="E108" s="106"/>
    </row>
    <row r="109" spans="1:5" ht="18" x14ac:dyDescent="0.25">
      <c r="A109" s="104">
        <v>329</v>
      </c>
      <c r="B109" s="103" t="s">
        <v>23</v>
      </c>
      <c r="C109" s="94">
        <f t="shared" ref="C109:E109" si="35">SUM(C110:C113)</f>
        <v>10500</v>
      </c>
      <c r="D109" s="95">
        <f t="shared" si="35"/>
        <v>11500</v>
      </c>
      <c r="E109" s="96">
        <f t="shared" si="35"/>
        <v>12500</v>
      </c>
    </row>
    <row r="110" spans="1:5" ht="18" x14ac:dyDescent="0.25">
      <c r="A110" s="105">
        <v>3291</v>
      </c>
      <c r="B110" s="103" t="s">
        <v>27</v>
      </c>
      <c r="C110" s="106">
        <v>10500</v>
      </c>
      <c r="D110" s="106">
        <v>11500</v>
      </c>
      <c r="E110" s="106">
        <v>12500</v>
      </c>
    </row>
    <row r="111" spans="1:5" ht="18" x14ac:dyDescent="0.25">
      <c r="A111" s="105">
        <v>3292</v>
      </c>
      <c r="B111" s="103" t="s">
        <v>49</v>
      </c>
      <c r="C111" s="106"/>
      <c r="D111" s="106"/>
      <c r="E111" s="106"/>
    </row>
    <row r="112" spans="1:5" ht="18" x14ac:dyDescent="0.25">
      <c r="A112" s="105">
        <v>3293</v>
      </c>
      <c r="B112" s="103" t="s">
        <v>50</v>
      </c>
      <c r="C112" s="106"/>
      <c r="D112" s="106"/>
      <c r="E112" s="106"/>
    </row>
    <row r="113" spans="1:5" ht="18" x14ac:dyDescent="0.25">
      <c r="A113" s="105">
        <v>3299</v>
      </c>
      <c r="B113" s="103" t="s">
        <v>23</v>
      </c>
      <c r="C113" s="106">
        <v>0</v>
      </c>
      <c r="D113" s="107"/>
      <c r="E113" s="108"/>
    </row>
    <row r="114" spans="1:5" ht="18" x14ac:dyDescent="0.25">
      <c r="A114" s="102">
        <v>34</v>
      </c>
      <c r="B114" s="103" t="s">
        <v>52</v>
      </c>
      <c r="C114" s="94">
        <f t="shared" ref="C114:E115" si="36">C115</f>
        <v>0</v>
      </c>
      <c r="D114" s="95">
        <f t="shared" si="36"/>
        <v>0</v>
      </c>
      <c r="E114" s="96">
        <f t="shared" si="36"/>
        <v>0</v>
      </c>
    </row>
    <row r="115" spans="1:5" ht="18" x14ac:dyDescent="0.25">
      <c r="A115" s="104">
        <v>343</v>
      </c>
      <c r="B115" s="103" t="s">
        <v>53</v>
      </c>
      <c r="C115" s="94">
        <f t="shared" si="36"/>
        <v>0</v>
      </c>
      <c r="D115" s="95">
        <f t="shared" si="36"/>
        <v>0</v>
      </c>
      <c r="E115" s="96">
        <f t="shared" si="36"/>
        <v>0</v>
      </c>
    </row>
    <row r="116" spans="1:5" ht="18" x14ac:dyDescent="0.25">
      <c r="A116" s="105">
        <v>3431</v>
      </c>
      <c r="B116" s="103" t="s">
        <v>54</v>
      </c>
      <c r="C116" s="106"/>
      <c r="D116" s="107"/>
      <c r="E116" s="108"/>
    </row>
    <row r="117" spans="1:5" ht="18" x14ac:dyDescent="0.25">
      <c r="A117" s="102">
        <v>42</v>
      </c>
      <c r="B117" s="103" t="s">
        <v>57</v>
      </c>
      <c r="C117" s="94">
        <f t="shared" ref="C117:E117" si="37">C118</f>
        <v>0</v>
      </c>
      <c r="D117" s="95">
        <f t="shared" si="37"/>
        <v>0</v>
      </c>
      <c r="E117" s="96">
        <f t="shared" si="37"/>
        <v>0</v>
      </c>
    </row>
    <row r="118" spans="1:5" ht="18" x14ac:dyDescent="0.25">
      <c r="A118" s="104">
        <v>422</v>
      </c>
      <c r="B118" s="103" t="s">
        <v>58</v>
      </c>
      <c r="C118" s="94">
        <f>SUM(C119:C122)</f>
        <v>0</v>
      </c>
      <c r="D118" s="95">
        <f>SUM(D119:D122)</f>
        <v>0</v>
      </c>
      <c r="E118" s="96">
        <f>SUM(E119:E122)</f>
        <v>0</v>
      </c>
    </row>
    <row r="119" spans="1:5" ht="18" x14ac:dyDescent="0.25">
      <c r="A119" s="105">
        <v>4221</v>
      </c>
      <c r="B119" s="103" t="s">
        <v>60</v>
      </c>
      <c r="C119" s="106"/>
      <c r="D119" s="107"/>
      <c r="E119" s="108"/>
    </row>
    <row r="120" spans="1:5" ht="18" x14ac:dyDescent="0.25">
      <c r="A120" s="105">
        <v>4222</v>
      </c>
      <c r="B120" s="103" t="s">
        <v>63</v>
      </c>
      <c r="C120" s="106"/>
      <c r="D120" s="106"/>
      <c r="E120" s="106"/>
    </row>
    <row r="121" spans="1:5" ht="18" x14ac:dyDescent="0.25">
      <c r="A121" s="105">
        <v>4223</v>
      </c>
      <c r="B121" s="103" t="s">
        <v>71</v>
      </c>
      <c r="C121" s="106"/>
      <c r="D121" s="106"/>
      <c r="E121" s="106"/>
    </row>
    <row r="122" spans="1:5" ht="18" x14ac:dyDescent="0.25">
      <c r="A122" s="105">
        <v>4226</v>
      </c>
      <c r="B122" s="103" t="s">
        <v>168</v>
      </c>
      <c r="C122" s="106">
        <v>0</v>
      </c>
      <c r="D122" s="107"/>
      <c r="E122" s="108"/>
    </row>
    <row r="123" spans="1:5" ht="18" x14ac:dyDescent="0.25">
      <c r="A123" s="102">
        <v>45</v>
      </c>
      <c r="B123" s="103" t="s">
        <v>67</v>
      </c>
      <c r="C123" s="94">
        <f t="shared" ref="C123:E124" si="38">C124</f>
        <v>0</v>
      </c>
      <c r="D123" s="95">
        <f t="shared" si="38"/>
        <v>0</v>
      </c>
      <c r="E123" s="96">
        <f t="shared" si="38"/>
        <v>0</v>
      </c>
    </row>
    <row r="124" spans="1:5" ht="18" x14ac:dyDescent="0.25">
      <c r="A124" s="104">
        <v>451</v>
      </c>
      <c r="B124" s="103" t="s">
        <v>68</v>
      </c>
      <c r="C124" s="94">
        <f t="shared" si="38"/>
        <v>0</v>
      </c>
      <c r="D124" s="95">
        <f t="shared" si="38"/>
        <v>0</v>
      </c>
      <c r="E124" s="96">
        <f t="shared" si="38"/>
        <v>0</v>
      </c>
    </row>
    <row r="125" spans="1:5" ht="18" x14ac:dyDescent="0.25">
      <c r="A125" s="105">
        <v>4511</v>
      </c>
      <c r="B125" s="103" t="s">
        <v>68</v>
      </c>
      <c r="C125" s="106"/>
      <c r="D125" s="107"/>
      <c r="E125" s="108"/>
    </row>
    <row r="126" spans="1:5" ht="18" x14ac:dyDescent="0.25">
      <c r="A126" s="97">
        <v>43</v>
      </c>
      <c r="B126" s="98" t="s">
        <v>59</v>
      </c>
      <c r="C126" s="99">
        <f>C127</f>
        <v>0</v>
      </c>
      <c r="D126" s="100">
        <f t="shared" ref="D126:E126" si="39">D127</f>
        <v>0</v>
      </c>
      <c r="E126" s="101">
        <f t="shared" si="39"/>
        <v>0</v>
      </c>
    </row>
    <row r="127" spans="1:5" ht="18" x14ac:dyDescent="0.25">
      <c r="A127" s="102">
        <v>32</v>
      </c>
      <c r="B127" s="103" t="s">
        <v>12</v>
      </c>
      <c r="C127" s="94">
        <f t="shared" ref="C127:E127" si="40">C128+C132</f>
        <v>0</v>
      </c>
      <c r="D127" s="95">
        <f t="shared" si="40"/>
        <v>0</v>
      </c>
      <c r="E127" s="96">
        <f t="shared" si="40"/>
        <v>0</v>
      </c>
    </row>
    <row r="128" spans="1:5" ht="18" x14ac:dyDescent="0.25">
      <c r="A128" s="104">
        <v>322</v>
      </c>
      <c r="B128" s="103" t="s">
        <v>18</v>
      </c>
      <c r="C128" s="94">
        <f>SUM(C129:C131)</f>
        <v>0</v>
      </c>
      <c r="D128" s="95">
        <f t="shared" ref="D128:E128" si="41">SUM(D129:D131)</f>
        <v>0</v>
      </c>
      <c r="E128" s="96">
        <f t="shared" si="41"/>
        <v>0</v>
      </c>
    </row>
    <row r="129" spans="1:5" ht="18" x14ac:dyDescent="0.25">
      <c r="A129" s="105">
        <v>3222</v>
      </c>
      <c r="B129" s="103" t="s">
        <v>56</v>
      </c>
      <c r="C129" s="106"/>
      <c r="D129" s="107"/>
      <c r="E129" s="108"/>
    </row>
    <row r="130" spans="1:5" ht="18" x14ac:dyDescent="0.25">
      <c r="A130" s="105">
        <v>3223</v>
      </c>
      <c r="B130" s="103" t="s">
        <v>41</v>
      </c>
      <c r="C130" s="106">
        <v>0</v>
      </c>
      <c r="D130" s="107">
        <v>0</v>
      </c>
      <c r="E130" s="108">
        <v>0</v>
      </c>
    </row>
    <row r="131" spans="1:5" ht="18" x14ac:dyDescent="0.25">
      <c r="A131" s="105">
        <v>3224</v>
      </c>
      <c r="B131" s="103" t="s">
        <v>42</v>
      </c>
      <c r="C131" s="106"/>
      <c r="D131" s="107"/>
      <c r="E131" s="108"/>
    </row>
    <row r="132" spans="1:5" ht="18" x14ac:dyDescent="0.25">
      <c r="A132" s="104">
        <v>323</v>
      </c>
      <c r="B132" s="103" t="s">
        <v>16</v>
      </c>
      <c r="C132" s="94">
        <f>C133</f>
        <v>0</v>
      </c>
      <c r="D132" s="95">
        <f t="shared" ref="D132:E132" si="42">D133</f>
        <v>0</v>
      </c>
      <c r="E132" s="96">
        <f t="shared" si="42"/>
        <v>0</v>
      </c>
    </row>
    <row r="133" spans="1:5" ht="18" x14ac:dyDescent="0.25">
      <c r="A133" s="105">
        <v>3239</v>
      </c>
      <c r="B133" s="103" t="s">
        <v>22</v>
      </c>
      <c r="C133" s="106"/>
      <c r="D133" s="107"/>
      <c r="E133" s="108"/>
    </row>
    <row r="134" spans="1:5" ht="18" x14ac:dyDescent="0.25">
      <c r="A134" s="97">
        <v>52</v>
      </c>
      <c r="B134" s="98" t="s">
        <v>62</v>
      </c>
      <c r="C134" s="99">
        <f t="shared" ref="C134:E134" si="43">C135</f>
        <v>0</v>
      </c>
      <c r="D134" s="100">
        <f t="shared" si="43"/>
        <v>0</v>
      </c>
      <c r="E134" s="101">
        <f t="shared" si="43"/>
        <v>0</v>
      </c>
    </row>
    <row r="135" spans="1:5" ht="18" x14ac:dyDescent="0.25">
      <c r="A135" s="102">
        <v>32</v>
      </c>
      <c r="B135" s="103" t="s">
        <v>12</v>
      </c>
      <c r="C135" s="94">
        <f t="shared" ref="C135:E135" si="44">C136+C140</f>
        <v>0</v>
      </c>
      <c r="D135" s="95">
        <f t="shared" si="44"/>
        <v>0</v>
      </c>
      <c r="E135" s="96">
        <f t="shared" si="44"/>
        <v>0</v>
      </c>
    </row>
    <row r="136" spans="1:5" ht="18" x14ac:dyDescent="0.25">
      <c r="A136" s="104">
        <v>322</v>
      </c>
      <c r="B136" s="103" t="s">
        <v>18</v>
      </c>
      <c r="C136" s="94">
        <f>SUM(C137:C139)</f>
        <v>0</v>
      </c>
      <c r="D136" s="95">
        <f t="shared" ref="D136:E136" si="45">SUM(D137:D139)</f>
        <v>0</v>
      </c>
      <c r="E136" s="96">
        <f t="shared" si="45"/>
        <v>0</v>
      </c>
    </row>
    <row r="137" spans="1:5" ht="18" x14ac:dyDescent="0.25">
      <c r="A137" s="105">
        <v>3222</v>
      </c>
      <c r="B137" s="103" t="s">
        <v>56</v>
      </c>
      <c r="C137" s="106"/>
      <c r="D137" s="107"/>
      <c r="E137" s="108"/>
    </row>
    <row r="138" spans="1:5" ht="18" x14ac:dyDescent="0.25">
      <c r="A138" s="105">
        <v>3223</v>
      </c>
      <c r="B138" s="103" t="s">
        <v>41</v>
      </c>
      <c r="C138" s="106"/>
      <c r="D138" s="107"/>
      <c r="E138" s="108"/>
    </row>
    <row r="139" spans="1:5" ht="18" x14ac:dyDescent="0.25">
      <c r="A139" s="105">
        <v>3224</v>
      </c>
      <c r="B139" s="103" t="s">
        <v>42</v>
      </c>
      <c r="C139" s="106"/>
      <c r="D139" s="107"/>
      <c r="E139" s="108"/>
    </row>
    <row r="140" spans="1:5" ht="18" x14ac:dyDescent="0.25">
      <c r="A140" s="104">
        <v>323</v>
      </c>
      <c r="B140" s="103" t="s">
        <v>16</v>
      </c>
      <c r="C140" s="94">
        <f t="shared" ref="C140:E140" si="46">C141+C142</f>
        <v>0</v>
      </c>
      <c r="D140" s="95">
        <f t="shared" si="46"/>
        <v>0</v>
      </c>
      <c r="E140" s="96">
        <f t="shared" si="46"/>
        <v>0</v>
      </c>
    </row>
    <row r="141" spans="1:5" ht="18" x14ac:dyDescent="0.25">
      <c r="A141" s="105">
        <v>3232</v>
      </c>
      <c r="B141" s="103" t="s">
        <v>45</v>
      </c>
      <c r="C141" s="106"/>
      <c r="D141" s="107"/>
      <c r="E141" s="108"/>
    </row>
    <row r="142" spans="1:5" ht="18" x14ac:dyDescent="0.25">
      <c r="A142" s="105">
        <v>3239</v>
      </c>
      <c r="B142" s="103" t="s">
        <v>22</v>
      </c>
      <c r="C142" s="106"/>
      <c r="D142" s="106"/>
      <c r="E142" s="106"/>
    </row>
    <row r="143" spans="1:5" ht="18.75" x14ac:dyDescent="0.3">
      <c r="A143" s="110"/>
      <c r="B143" s="110"/>
      <c r="C143" s="110"/>
      <c r="D143" s="110"/>
      <c r="E143" s="110"/>
    </row>
    <row r="144" spans="1:5" ht="18.75" x14ac:dyDescent="0.3">
      <c r="A144" s="110"/>
      <c r="B144" s="110"/>
      <c r="C144" s="110"/>
      <c r="D144" s="110" t="s">
        <v>162</v>
      </c>
      <c r="E144" s="110"/>
    </row>
    <row r="145" spans="1:5" ht="18.75" x14ac:dyDescent="0.3">
      <c r="A145" s="110"/>
      <c r="B145" s="110"/>
      <c r="C145" s="110"/>
      <c r="D145" s="110" t="s">
        <v>163</v>
      </c>
      <c r="E145" s="110"/>
    </row>
    <row r="146" spans="1:5" ht="18.75" x14ac:dyDescent="0.3">
      <c r="A146" s="110"/>
      <c r="B146" s="110"/>
      <c r="C146" s="110"/>
      <c r="D146" s="110"/>
      <c r="E146" s="110"/>
    </row>
    <row r="154" spans="1:5" x14ac:dyDescent="0.25">
      <c r="D154" s="57"/>
    </row>
    <row r="155" spans="1:5" x14ac:dyDescent="0.25">
      <c r="D155" s="57"/>
    </row>
  </sheetData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2"/>
  <sheetViews>
    <sheetView zoomScale="85" zoomScaleNormal="85" workbookViewId="0">
      <selection activeCell="L43" sqref="L43"/>
    </sheetView>
  </sheetViews>
  <sheetFormatPr defaultRowHeight="15" x14ac:dyDescent="0.25"/>
  <cols>
    <col min="1" max="3" width="10.7109375" style="22" customWidth="1"/>
    <col min="4" max="4" width="25.28515625" style="22" customWidth="1"/>
    <col min="5" max="6" width="14.7109375" style="22" customWidth="1"/>
    <col min="7" max="7" width="16.7109375" style="22" customWidth="1"/>
    <col min="8" max="16384" width="9.140625" style="22"/>
  </cols>
  <sheetData>
    <row r="1" spans="1:7" ht="18" customHeight="1" x14ac:dyDescent="0.25">
      <c r="A1" s="21"/>
      <c r="B1" s="21"/>
      <c r="C1" s="21"/>
      <c r="D1" s="21"/>
      <c r="E1" s="21"/>
      <c r="F1" s="21"/>
      <c r="G1" s="21"/>
    </row>
    <row r="2" spans="1:7" ht="15.75" x14ac:dyDescent="0.25">
      <c r="A2" s="149" t="s">
        <v>87</v>
      </c>
      <c r="B2" s="149"/>
      <c r="C2" s="149"/>
      <c r="D2" s="149"/>
      <c r="E2" s="149"/>
      <c r="F2" s="150"/>
    </row>
    <row r="3" spans="1:7" ht="18" x14ac:dyDescent="0.25">
      <c r="A3" s="21"/>
      <c r="B3" s="21"/>
      <c r="C3" s="21"/>
      <c r="D3" s="21"/>
      <c r="E3" s="21"/>
      <c r="F3" s="23"/>
      <c r="G3" s="23"/>
    </row>
    <row r="4" spans="1:7" ht="18" customHeight="1" x14ac:dyDescent="0.25">
      <c r="A4" s="149" t="s">
        <v>88</v>
      </c>
      <c r="B4" s="151"/>
      <c r="C4" s="151"/>
      <c r="D4" s="151"/>
      <c r="E4" s="151"/>
      <c r="F4" s="151"/>
    </row>
    <row r="5" spans="1:7" ht="18" x14ac:dyDescent="0.25">
      <c r="A5" s="21"/>
      <c r="B5" s="21"/>
      <c r="C5" s="21"/>
      <c r="D5" s="21"/>
      <c r="E5" s="21"/>
      <c r="F5" s="23"/>
      <c r="G5" s="23"/>
    </row>
    <row r="6" spans="1:7" ht="15.75" x14ac:dyDescent="0.25">
      <c r="A6" s="149" t="s">
        <v>89</v>
      </c>
      <c r="B6" s="152"/>
      <c r="C6" s="152"/>
      <c r="D6" s="152"/>
      <c r="E6" s="152"/>
      <c r="F6" s="152"/>
    </row>
    <row r="7" spans="1:7" ht="18" x14ac:dyDescent="0.25">
      <c r="A7" s="153"/>
      <c r="B7" s="154"/>
      <c r="C7" s="21"/>
      <c r="D7" s="21"/>
      <c r="E7" s="21"/>
      <c r="F7" s="23"/>
      <c r="G7" s="24">
        <v>7.5345000000000004</v>
      </c>
    </row>
    <row r="8" spans="1:7" ht="50.1" customHeight="1" x14ac:dyDescent="0.25">
      <c r="A8" s="111" t="s">
        <v>90</v>
      </c>
      <c r="B8" s="112" t="s">
        <v>91</v>
      </c>
      <c r="C8" s="112" t="s">
        <v>92</v>
      </c>
      <c r="D8" s="112" t="s">
        <v>93</v>
      </c>
      <c r="E8" s="113" t="s">
        <v>174</v>
      </c>
      <c r="F8" s="113" t="s">
        <v>94</v>
      </c>
      <c r="G8" s="113" t="s">
        <v>175</v>
      </c>
    </row>
    <row r="9" spans="1:7" ht="24" customHeight="1" x14ac:dyDescent="0.25">
      <c r="A9" s="114">
        <v>6</v>
      </c>
      <c r="B9" s="114"/>
      <c r="C9" s="114"/>
      <c r="D9" s="114" t="s">
        <v>95</v>
      </c>
      <c r="E9" s="25">
        <f>E10+E13+E27+E31+E35+E38+E41+E45</f>
        <v>3002540</v>
      </c>
      <c r="F9" s="25">
        <f t="shared" ref="F9:G9" si="0">F10+F13+F27+F31+F35+F38+F41</f>
        <v>2951354</v>
      </c>
      <c r="G9" s="25">
        <f t="shared" si="0"/>
        <v>2963535</v>
      </c>
    </row>
    <row r="10" spans="1:7" ht="29.25" customHeight="1" x14ac:dyDescent="0.25">
      <c r="A10" s="115"/>
      <c r="B10" s="116">
        <v>61</v>
      </c>
      <c r="C10" s="117"/>
      <c r="D10" s="118" t="s">
        <v>96</v>
      </c>
      <c r="E10" s="119">
        <f t="shared" ref="E10:G10" si="1">E11+E12</f>
        <v>27000</v>
      </c>
      <c r="F10" s="119">
        <f t="shared" si="1"/>
        <v>28300</v>
      </c>
      <c r="G10" s="119">
        <f t="shared" si="1"/>
        <v>29688</v>
      </c>
    </row>
    <row r="11" spans="1:7" ht="15.75" x14ac:dyDescent="0.25">
      <c r="A11" s="115"/>
      <c r="B11" s="120"/>
      <c r="C11" s="121">
        <v>11</v>
      </c>
      <c r="D11" s="117" t="s">
        <v>11</v>
      </c>
      <c r="E11" s="122"/>
      <c r="F11" s="122"/>
      <c r="G11" s="122"/>
    </row>
    <row r="12" spans="1:7" ht="15.75" x14ac:dyDescent="0.25">
      <c r="A12" s="115"/>
      <c r="B12" s="120"/>
      <c r="C12" s="123">
        <v>41</v>
      </c>
      <c r="D12" s="123" t="s">
        <v>26</v>
      </c>
      <c r="E12" s="122">
        <v>27000</v>
      </c>
      <c r="F12" s="122">
        <v>28300</v>
      </c>
      <c r="G12" s="122">
        <v>29688</v>
      </c>
    </row>
    <row r="13" spans="1:7" ht="45" x14ac:dyDescent="0.25">
      <c r="A13" s="115"/>
      <c r="B13" s="116">
        <v>63</v>
      </c>
      <c r="C13" s="117"/>
      <c r="D13" s="116" t="s">
        <v>97</v>
      </c>
      <c r="E13" s="119">
        <f>E14+E19+E21+E23+E25</f>
        <v>0</v>
      </c>
      <c r="F13" s="119">
        <f t="shared" ref="F13:G13" si="2">F14+F19+F21+F23+F25</f>
        <v>0</v>
      </c>
      <c r="G13" s="119">
        <f t="shared" si="2"/>
        <v>0</v>
      </c>
    </row>
    <row r="14" spans="1:7" ht="75" x14ac:dyDescent="0.25">
      <c r="A14" s="115"/>
      <c r="B14" s="120">
        <v>632</v>
      </c>
      <c r="C14" s="117"/>
      <c r="D14" s="124" t="s">
        <v>98</v>
      </c>
      <c r="E14" s="122"/>
      <c r="F14" s="122"/>
      <c r="G14" s="122"/>
    </row>
    <row r="15" spans="1:7" ht="15.75" x14ac:dyDescent="0.25">
      <c r="A15" s="115"/>
      <c r="B15" s="120"/>
      <c r="C15" s="117">
        <v>51</v>
      </c>
      <c r="D15" s="125" t="s">
        <v>61</v>
      </c>
      <c r="E15" s="122"/>
      <c r="F15" s="122"/>
      <c r="G15" s="122"/>
    </row>
    <row r="16" spans="1:7" ht="15.75" x14ac:dyDescent="0.25">
      <c r="A16" s="115"/>
      <c r="B16" s="120"/>
      <c r="C16" s="121">
        <v>52</v>
      </c>
      <c r="D16" s="121" t="s">
        <v>62</v>
      </c>
      <c r="E16" s="122"/>
      <c r="F16" s="122"/>
      <c r="G16" s="122"/>
    </row>
    <row r="17" spans="1:7" ht="15.75" x14ac:dyDescent="0.25">
      <c r="A17" s="115"/>
      <c r="B17" s="120"/>
      <c r="C17" s="121">
        <v>61</v>
      </c>
      <c r="D17" s="121" t="s">
        <v>79</v>
      </c>
      <c r="E17" s="122"/>
      <c r="F17" s="122"/>
      <c r="G17" s="122"/>
    </row>
    <row r="18" spans="1:7" ht="15.75" x14ac:dyDescent="0.25">
      <c r="A18" s="115"/>
      <c r="B18" s="120"/>
      <c r="C18" s="121">
        <v>561</v>
      </c>
      <c r="D18" s="121" t="s">
        <v>99</v>
      </c>
      <c r="E18" s="122"/>
      <c r="F18" s="122"/>
      <c r="G18" s="122"/>
    </row>
    <row r="19" spans="1:7" ht="75" x14ac:dyDescent="0.25">
      <c r="A19" s="115"/>
      <c r="B19" s="120">
        <v>633</v>
      </c>
      <c r="C19" s="117"/>
      <c r="D19" s="125" t="s">
        <v>100</v>
      </c>
      <c r="E19" s="122"/>
      <c r="F19" s="122"/>
      <c r="G19" s="122"/>
    </row>
    <row r="20" spans="1:7" ht="15.75" x14ac:dyDescent="0.25">
      <c r="A20" s="115"/>
      <c r="B20" s="120"/>
      <c r="C20" s="117">
        <v>52</v>
      </c>
      <c r="D20" s="121" t="s">
        <v>62</v>
      </c>
      <c r="E20" s="122"/>
      <c r="F20" s="122"/>
      <c r="G20" s="122"/>
    </row>
    <row r="21" spans="1:7" ht="60" x14ac:dyDescent="0.25">
      <c r="A21" s="115"/>
      <c r="B21" s="120">
        <v>634</v>
      </c>
      <c r="C21" s="117"/>
      <c r="D21" s="125" t="s">
        <v>101</v>
      </c>
      <c r="E21" s="122"/>
      <c r="F21" s="122"/>
      <c r="G21" s="122"/>
    </row>
    <row r="22" spans="1:7" ht="15.75" x14ac:dyDescent="0.25">
      <c r="A22" s="115"/>
      <c r="B22" s="120"/>
      <c r="C22" s="117">
        <v>52</v>
      </c>
      <c r="D22" s="121" t="s">
        <v>62</v>
      </c>
      <c r="E22" s="122"/>
      <c r="F22" s="122"/>
      <c r="G22" s="122"/>
    </row>
    <row r="23" spans="1:7" ht="75" x14ac:dyDescent="0.25">
      <c r="A23" s="115"/>
      <c r="B23" s="120">
        <v>636</v>
      </c>
      <c r="C23" s="117"/>
      <c r="D23" s="126" t="s">
        <v>102</v>
      </c>
      <c r="E23" s="122"/>
      <c r="F23" s="122"/>
      <c r="G23" s="122"/>
    </row>
    <row r="24" spans="1:7" ht="15.75" x14ac:dyDescent="0.25">
      <c r="A24" s="127"/>
      <c r="B24" s="127"/>
      <c r="C24" s="117">
        <v>52</v>
      </c>
      <c r="D24" s="121" t="s">
        <v>62</v>
      </c>
      <c r="E24" s="122"/>
      <c r="F24" s="122"/>
      <c r="G24" s="122"/>
    </row>
    <row r="25" spans="1:7" ht="45" x14ac:dyDescent="0.25">
      <c r="A25" s="128"/>
      <c r="B25" s="127">
        <v>639</v>
      </c>
      <c r="C25" s="117"/>
      <c r="D25" s="129" t="s">
        <v>64</v>
      </c>
      <c r="E25" s="122"/>
      <c r="F25" s="122"/>
      <c r="G25" s="122"/>
    </row>
    <row r="26" spans="1:7" ht="15.75" x14ac:dyDescent="0.25">
      <c r="A26" s="127"/>
      <c r="B26" s="127"/>
      <c r="C26" s="130">
        <v>52</v>
      </c>
      <c r="D26" s="123" t="s">
        <v>62</v>
      </c>
      <c r="E26" s="122"/>
      <c r="F26" s="122"/>
      <c r="G26" s="122"/>
    </row>
    <row r="27" spans="1:7" ht="23.25" customHeight="1" x14ac:dyDescent="0.25">
      <c r="A27" s="127"/>
      <c r="B27" s="131">
        <v>64</v>
      </c>
      <c r="C27" s="121"/>
      <c r="D27" s="116" t="s">
        <v>103</v>
      </c>
      <c r="E27" s="119">
        <f t="shared" ref="E27:F27" si="3">E28+E30+E29</f>
        <v>0</v>
      </c>
      <c r="F27" s="119">
        <f t="shared" si="3"/>
        <v>0</v>
      </c>
      <c r="G27" s="119">
        <f>G28+G30+G29</f>
        <v>0</v>
      </c>
    </row>
    <row r="28" spans="1:7" ht="15.75" x14ac:dyDescent="0.25">
      <c r="A28" s="127"/>
      <c r="B28" s="128"/>
      <c r="C28" s="121">
        <v>11</v>
      </c>
      <c r="D28" s="117" t="s">
        <v>11</v>
      </c>
      <c r="E28" s="122"/>
      <c r="F28" s="122"/>
      <c r="G28" s="122"/>
    </row>
    <row r="29" spans="1:7" ht="15.75" x14ac:dyDescent="0.25">
      <c r="A29" s="127"/>
      <c r="B29" s="128"/>
      <c r="C29" s="121">
        <v>41</v>
      </c>
      <c r="D29" s="121" t="s">
        <v>26</v>
      </c>
      <c r="E29" s="122"/>
      <c r="F29" s="122"/>
      <c r="G29" s="122"/>
    </row>
    <row r="30" spans="1:7" ht="30" x14ac:dyDescent="0.25">
      <c r="A30" s="127"/>
      <c r="B30" s="128"/>
      <c r="C30" s="121">
        <v>43</v>
      </c>
      <c r="D30" s="117" t="s">
        <v>59</v>
      </c>
      <c r="E30" s="122"/>
      <c r="F30" s="122"/>
      <c r="G30" s="122"/>
    </row>
    <row r="31" spans="1:7" ht="75" x14ac:dyDescent="0.25">
      <c r="A31" s="127"/>
      <c r="B31" s="131">
        <v>65</v>
      </c>
      <c r="C31" s="121"/>
      <c r="D31" s="116" t="s">
        <v>104</v>
      </c>
      <c r="E31" s="119">
        <f t="shared" ref="E31:G31" si="4">E32</f>
        <v>0</v>
      </c>
      <c r="F31" s="119">
        <f t="shared" si="4"/>
        <v>0</v>
      </c>
      <c r="G31" s="119">
        <f t="shared" si="4"/>
        <v>0</v>
      </c>
    </row>
    <row r="32" spans="1:7" ht="27" customHeight="1" x14ac:dyDescent="0.25">
      <c r="A32" s="128"/>
      <c r="B32" s="128">
        <v>652</v>
      </c>
      <c r="C32" s="121"/>
      <c r="D32" s="117" t="s">
        <v>105</v>
      </c>
      <c r="E32" s="132">
        <f>E33+E34</f>
        <v>0</v>
      </c>
      <c r="F32" s="132">
        <f t="shared" ref="F32:G32" si="5">F33+F34</f>
        <v>0</v>
      </c>
      <c r="G32" s="132">
        <f t="shared" si="5"/>
        <v>0</v>
      </c>
    </row>
    <row r="33" spans="1:7" ht="15.75" x14ac:dyDescent="0.25">
      <c r="A33" s="127"/>
      <c r="B33" s="128"/>
      <c r="C33" s="121">
        <v>11</v>
      </c>
      <c r="D33" s="117" t="s">
        <v>11</v>
      </c>
      <c r="E33" s="122"/>
      <c r="F33" s="122"/>
      <c r="G33" s="122"/>
    </row>
    <row r="34" spans="1:7" ht="30" x14ac:dyDescent="0.25">
      <c r="A34" s="127"/>
      <c r="B34" s="128"/>
      <c r="C34" s="121">
        <v>43</v>
      </c>
      <c r="D34" s="117" t="s">
        <v>59</v>
      </c>
      <c r="E34" s="122">
        <v>0</v>
      </c>
      <c r="F34" s="122">
        <v>0</v>
      </c>
      <c r="G34" s="122">
        <v>0</v>
      </c>
    </row>
    <row r="35" spans="1:7" ht="60" x14ac:dyDescent="0.25">
      <c r="A35" s="127"/>
      <c r="B35" s="131">
        <v>66</v>
      </c>
      <c r="C35" s="121"/>
      <c r="D35" s="116" t="s">
        <v>106</v>
      </c>
      <c r="E35" s="119">
        <f t="shared" ref="E35:G35" si="6">E36+E37</f>
        <v>23500</v>
      </c>
      <c r="F35" s="119">
        <f t="shared" si="6"/>
        <v>24500</v>
      </c>
      <c r="G35" s="119">
        <f t="shared" si="6"/>
        <v>25500</v>
      </c>
    </row>
    <row r="36" spans="1:7" ht="16.5" customHeight="1" x14ac:dyDescent="0.25">
      <c r="A36" s="127"/>
      <c r="B36" s="133"/>
      <c r="C36" s="123">
        <v>31</v>
      </c>
      <c r="D36" s="130" t="s">
        <v>55</v>
      </c>
      <c r="E36" s="122">
        <v>23500</v>
      </c>
      <c r="F36" s="122">
        <v>24500</v>
      </c>
      <c r="G36" s="122">
        <v>25500</v>
      </c>
    </row>
    <row r="37" spans="1:7" ht="15.75" x14ac:dyDescent="0.25">
      <c r="A37" s="127"/>
      <c r="B37" s="133"/>
      <c r="C37" s="134">
        <v>61</v>
      </c>
      <c r="D37" s="120" t="s">
        <v>79</v>
      </c>
      <c r="E37" s="122"/>
      <c r="F37" s="122"/>
      <c r="G37" s="122"/>
    </row>
    <row r="38" spans="1:7" ht="60" x14ac:dyDescent="0.25">
      <c r="A38" s="127"/>
      <c r="B38" s="131">
        <v>67</v>
      </c>
      <c r="C38" s="121"/>
      <c r="D38" s="116" t="s">
        <v>107</v>
      </c>
      <c r="E38" s="119">
        <f t="shared" ref="E38:G38" si="7">E39+E40</f>
        <v>2952040</v>
      </c>
      <c r="F38" s="119">
        <f t="shared" si="7"/>
        <v>2898554</v>
      </c>
      <c r="G38" s="119">
        <f t="shared" si="7"/>
        <v>2908347</v>
      </c>
    </row>
    <row r="39" spans="1:7" ht="16.5" customHeight="1" x14ac:dyDescent="0.25">
      <c r="A39" s="127"/>
      <c r="B39" s="128"/>
      <c r="C39" s="123">
        <v>11</v>
      </c>
      <c r="D39" s="130" t="s">
        <v>11</v>
      </c>
      <c r="E39" s="122">
        <f>PLAN!C15</f>
        <v>2952040</v>
      </c>
      <c r="F39" s="122">
        <v>2898554</v>
      </c>
      <c r="G39" s="122">
        <f>PLAN!E15</f>
        <v>2908347</v>
      </c>
    </row>
    <row r="40" spans="1:7" ht="30.75" customHeight="1" x14ac:dyDescent="0.25">
      <c r="A40" s="127"/>
      <c r="B40" s="128"/>
      <c r="C40" s="121">
        <v>43</v>
      </c>
      <c r="D40" s="117" t="s">
        <v>59</v>
      </c>
      <c r="E40" s="122"/>
      <c r="F40" s="122"/>
      <c r="G40" s="122"/>
    </row>
    <row r="41" spans="1:7" ht="30" x14ac:dyDescent="0.25">
      <c r="A41" s="127"/>
      <c r="B41" s="131">
        <v>68</v>
      </c>
      <c r="C41" s="121"/>
      <c r="D41" s="116" t="s">
        <v>108</v>
      </c>
      <c r="E41" s="119">
        <f t="shared" ref="E41:G41" si="8">E42+E43+E44</f>
        <v>0</v>
      </c>
      <c r="F41" s="119">
        <f t="shared" si="8"/>
        <v>0</v>
      </c>
      <c r="G41" s="119">
        <f t="shared" si="8"/>
        <v>0</v>
      </c>
    </row>
    <row r="42" spans="1:7" ht="15.75" x14ac:dyDescent="0.25">
      <c r="A42" s="127"/>
      <c r="B42" s="128"/>
      <c r="C42" s="121">
        <v>11</v>
      </c>
      <c r="D42" s="117" t="s">
        <v>11</v>
      </c>
      <c r="E42" s="122"/>
      <c r="F42" s="122"/>
      <c r="G42" s="122"/>
    </row>
    <row r="43" spans="1:7" ht="30" x14ac:dyDescent="0.25">
      <c r="A43" s="127"/>
      <c r="B43" s="128"/>
      <c r="C43" s="121">
        <v>12</v>
      </c>
      <c r="D43" s="117" t="s">
        <v>69</v>
      </c>
      <c r="E43" s="122"/>
      <c r="F43" s="122"/>
      <c r="G43" s="122"/>
    </row>
    <row r="44" spans="1:7" ht="30.75" customHeight="1" x14ac:dyDescent="0.25">
      <c r="A44" s="127"/>
      <c r="B44" s="128"/>
      <c r="C44" s="121">
        <v>43</v>
      </c>
      <c r="D44" s="117" t="s">
        <v>59</v>
      </c>
      <c r="E44" s="122"/>
      <c r="F44" s="122"/>
      <c r="G44" s="122"/>
    </row>
    <row r="45" spans="1:7" ht="30" x14ac:dyDescent="0.25">
      <c r="A45" s="135">
        <v>7</v>
      </c>
      <c r="B45" s="136"/>
      <c r="C45" s="137"/>
      <c r="D45" s="138" t="s">
        <v>109</v>
      </c>
      <c r="E45" s="26">
        <f t="shared" ref="E45:F46" si="9">E46</f>
        <v>0</v>
      </c>
      <c r="F45" s="26">
        <f t="shared" si="9"/>
        <v>0</v>
      </c>
      <c r="G45" s="26">
        <f>G46</f>
        <v>0</v>
      </c>
    </row>
    <row r="46" spans="1:7" ht="45" x14ac:dyDescent="0.25">
      <c r="A46" s="127"/>
      <c r="B46" s="131">
        <v>72</v>
      </c>
      <c r="C46" s="121"/>
      <c r="D46" s="139" t="s">
        <v>110</v>
      </c>
      <c r="E46" s="119">
        <f t="shared" si="9"/>
        <v>0</v>
      </c>
      <c r="F46" s="119">
        <f t="shared" si="9"/>
        <v>0</v>
      </c>
      <c r="G46" s="119">
        <f>G47</f>
        <v>0</v>
      </c>
    </row>
    <row r="47" spans="1:7" ht="15.75" x14ac:dyDescent="0.25">
      <c r="A47" s="127"/>
      <c r="B47" s="127"/>
      <c r="C47" s="121">
        <v>11</v>
      </c>
      <c r="D47" s="117" t="s">
        <v>11</v>
      </c>
      <c r="E47" s="122">
        <v>0</v>
      </c>
      <c r="F47" s="122"/>
      <c r="G47" s="122"/>
    </row>
    <row r="48" spans="1:7" ht="15.75" x14ac:dyDescent="0.25">
      <c r="A48" s="149" t="s">
        <v>111</v>
      </c>
      <c r="B48" s="152"/>
      <c r="C48" s="152"/>
      <c r="D48" s="152"/>
      <c r="E48" s="152"/>
      <c r="F48" s="152"/>
      <c r="G48" s="140"/>
    </row>
    <row r="49" spans="1:7" ht="15.75" x14ac:dyDescent="0.25">
      <c r="A49" s="68"/>
      <c r="B49" s="68"/>
      <c r="C49" s="68"/>
      <c r="D49" s="68"/>
      <c r="E49" s="27">
        <f t="shared" ref="E49:G49" si="10">E51+E75</f>
        <v>3002540</v>
      </c>
      <c r="F49" s="27">
        <f t="shared" si="10"/>
        <v>2952555</v>
      </c>
      <c r="G49" s="27">
        <f t="shared" si="10"/>
        <v>2964047</v>
      </c>
    </row>
    <row r="50" spans="1:7" ht="47.25" x14ac:dyDescent="0.25">
      <c r="A50" s="111" t="s">
        <v>90</v>
      </c>
      <c r="B50" s="112" t="s">
        <v>91</v>
      </c>
      <c r="C50" s="112" t="s">
        <v>92</v>
      </c>
      <c r="D50" s="112" t="s">
        <v>112</v>
      </c>
      <c r="E50" s="113" t="s">
        <v>174</v>
      </c>
      <c r="F50" s="113" t="s">
        <v>94</v>
      </c>
      <c r="G50" s="113" t="s">
        <v>175</v>
      </c>
    </row>
    <row r="51" spans="1:7" ht="22.5" customHeight="1" x14ac:dyDescent="0.25">
      <c r="A51" s="114">
        <v>3</v>
      </c>
      <c r="B51" s="114"/>
      <c r="C51" s="114"/>
      <c r="D51" s="114" t="s">
        <v>113</v>
      </c>
      <c r="E51" s="26">
        <f t="shared" ref="E51:G51" si="11">E52+E56+E66+E69+E72</f>
        <v>2832540</v>
      </c>
      <c r="F51" s="26">
        <f t="shared" si="11"/>
        <v>2847837</v>
      </c>
      <c r="G51" s="26">
        <f t="shared" si="11"/>
        <v>2859545</v>
      </c>
    </row>
    <row r="52" spans="1:7" ht="21.75" customHeight="1" x14ac:dyDescent="0.25">
      <c r="A52" s="115"/>
      <c r="B52" s="116">
        <v>31</v>
      </c>
      <c r="C52" s="117"/>
      <c r="D52" s="116" t="s">
        <v>31</v>
      </c>
      <c r="E52" s="119">
        <f t="shared" ref="E52:G52" si="12">E53+E54+E55</f>
        <v>2180040</v>
      </c>
      <c r="F52" s="119">
        <f t="shared" si="12"/>
        <v>2189849</v>
      </c>
      <c r="G52" s="119">
        <f t="shared" si="12"/>
        <v>2192559</v>
      </c>
    </row>
    <row r="53" spans="1:7" ht="16.5" customHeight="1" x14ac:dyDescent="0.25">
      <c r="A53" s="127"/>
      <c r="B53" s="127"/>
      <c r="C53" s="121">
        <v>11</v>
      </c>
      <c r="D53" s="121" t="s">
        <v>11</v>
      </c>
      <c r="E53" s="122">
        <f>PLAN!C25</f>
        <v>2180040</v>
      </c>
      <c r="F53" s="122">
        <f>PLAN!D25</f>
        <v>2189849</v>
      </c>
      <c r="G53" s="122">
        <f>PLAN!E25</f>
        <v>2192559</v>
      </c>
    </row>
    <row r="54" spans="1:7" ht="17.25" customHeight="1" x14ac:dyDescent="0.25">
      <c r="A54" s="127"/>
      <c r="B54" s="127"/>
      <c r="C54" s="121">
        <v>12</v>
      </c>
      <c r="D54" s="117" t="s">
        <v>69</v>
      </c>
      <c r="E54" s="122"/>
      <c r="F54" s="122"/>
      <c r="G54" s="122"/>
    </row>
    <row r="55" spans="1:7" ht="17.25" customHeight="1" x14ac:dyDescent="0.25">
      <c r="A55" s="127"/>
      <c r="B55" s="127"/>
      <c r="C55" s="121">
        <v>561</v>
      </c>
      <c r="D55" s="117" t="s">
        <v>114</v>
      </c>
      <c r="E55" s="122"/>
      <c r="F55" s="122"/>
      <c r="G55" s="122"/>
    </row>
    <row r="56" spans="1:7" ht="20.25" customHeight="1" x14ac:dyDescent="0.25">
      <c r="A56" s="127"/>
      <c r="B56" s="131">
        <v>32</v>
      </c>
      <c r="C56" s="141"/>
      <c r="D56" s="131" t="s">
        <v>12</v>
      </c>
      <c r="E56" s="119">
        <f t="shared" ref="E56:G56" si="13">E57+E58+E59+E60+E61+E62+E63+E64+E65</f>
        <v>618500</v>
      </c>
      <c r="F56" s="119">
        <f t="shared" si="13"/>
        <v>621791</v>
      </c>
      <c r="G56" s="119">
        <f t="shared" si="13"/>
        <v>629650</v>
      </c>
    </row>
    <row r="57" spans="1:7" ht="15.75" x14ac:dyDescent="0.25">
      <c r="A57" s="127"/>
      <c r="B57" s="127"/>
      <c r="C57" s="121">
        <v>11</v>
      </c>
      <c r="D57" s="121" t="s">
        <v>11</v>
      </c>
      <c r="E57" s="122">
        <f>PLAN!C35</f>
        <v>600000</v>
      </c>
      <c r="F57" s="122">
        <f>PLAN!D35</f>
        <v>602291</v>
      </c>
      <c r="G57" s="122">
        <f>PLAN!E35</f>
        <v>609150</v>
      </c>
    </row>
    <row r="58" spans="1:7" ht="30" x14ac:dyDescent="0.25">
      <c r="A58" s="127"/>
      <c r="B58" s="127"/>
      <c r="C58" s="121">
        <v>12</v>
      </c>
      <c r="D58" s="117" t="s">
        <v>69</v>
      </c>
      <c r="E58" s="122"/>
      <c r="F58" s="122"/>
      <c r="G58" s="122"/>
    </row>
    <row r="59" spans="1:7" ht="15.75" x14ac:dyDescent="0.25">
      <c r="A59" s="127"/>
      <c r="B59" s="127"/>
      <c r="C59" s="121">
        <v>31</v>
      </c>
      <c r="D59" s="121" t="s">
        <v>55</v>
      </c>
      <c r="E59" s="122">
        <f>PLAN!C90</f>
        <v>18500</v>
      </c>
      <c r="F59" s="122">
        <f>PLAN!D90</f>
        <v>19500</v>
      </c>
      <c r="G59" s="122">
        <f>PLAN!E90</f>
        <v>20500</v>
      </c>
    </row>
    <row r="60" spans="1:7" ht="15.75" x14ac:dyDescent="0.25">
      <c r="A60" s="127"/>
      <c r="B60" s="127"/>
      <c r="C60" s="121">
        <v>41</v>
      </c>
      <c r="D60" s="121" t="s">
        <v>115</v>
      </c>
      <c r="E60" s="122">
        <f>PLAN!C82</f>
        <v>0</v>
      </c>
      <c r="F60" s="122">
        <f>PLAN!D82</f>
        <v>0</v>
      </c>
      <c r="G60" s="122">
        <f>PLAN!E82</f>
        <v>0</v>
      </c>
    </row>
    <row r="61" spans="1:7" ht="30" x14ac:dyDescent="0.25">
      <c r="A61" s="127"/>
      <c r="B61" s="133"/>
      <c r="C61" s="121">
        <v>43</v>
      </c>
      <c r="D61" s="142" t="s">
        <v>59</v>
      </c>
      <c r="E61" s="122">
        <f>PLAN!C127</f>
        <v>0</v>
      </c>
      <c r="F61" s="122">
        <f>PLAN!D127</f>
        <v>0</v>
      </c>
      <c r="G61" s="122">
        <f>PLAN!D127</f>
        <v>0</v>
      </c>
    </row>
    <row r="62" spans="1:7" ht="15.75" x14ac:dyDescent="0.25">
      <c r="A62" s="127"/>
      <c r="B62" s="133"/>
      <c r="C62" s="121">
        <v>51</v>
      </c>
      <c r="D62" s="121" t="s">
        <v>61</v>
      </c>
      <c r="E62" s="122"/>
      <c r="F62" s="122"/>
      <c r="G62" s="122"/>
    </row>
    <row r="63" spans="1:7" ht="15.75" x14ac:dyDescent="0.25">
      <c r="A63" s="127"/>
      <c r="B63" s="127"/>
      <c r="C63" s="121">
        <v>52</v>
      </c>
      <c r="D63" s="121" t="s">
        <v>62</v>
      </c>
      <c r="E63" s="122">
        <f>PLAN!C135</f>
        <v>0</v>
      </c>
      <c r="F63" s="122">
        <f>PLAN!D135</f>
        <v>0</v>
      </c>
      <c r="G63" s="122">
        <f>PLAN!E135</f>
        <v>0</v>
      </c>
    </row>
    <row r="64" spans="1:7" ht="15.75" x14ac:dyDescent="0.25">
      <c r="A64" s="127"/>
      <c r="B64" s="127"/>
      <c r="C64" s="121">
        <v>61</v>
      </c>
      <c r="D64" s="120" t="s">
        <v>79</v>
      </c>
      <c r="E64" s="122"/>
      <c r="F64" s="122"/>
      <c r="G64" s="122"/>
    </row>
    <row r="65" spans="1:7" ht="30" x14ac:dyDescent="0.25">
      <c r="A65" s="127"/>
      <c r="B65" s="127"/>
      <c r="C65" s="121">
        <v>561</v>
      </c>
      <c r="D65" s="117" t="s">
        <v>114</v>
      </c>
      <c r="E65" s="122"/>
      <c r="F65" s="122"/>
      <c r="G65" s="122"/>
    </row>
    <row r="66" spans="1:7" ht="20.25" customHeight="1" x14ac:dyDescent="0.25">
      <c r="A66" s="127"/>
      <c r="B66" s="131">
        <v>34</v>
      </c>
      <c r="C66" s="141"/>
      <c r="D66" s="131" t="s">
        <v>52</v>
      </c>
      <c r="E66" s="119">
        <f t="shared" ref="E66:G66" si="14">E67+E68</f>
        <v>2000</v>
      </c>
      <c r="F66" s="119">
        <f t="shared" si="14"/>
        <v>1697</v>
      </c>
      <c r="G66" s="119">
        <f t="shared" si="14"/>
        <v>2136</v>
      </c>
    </row>
    <row r="67" spans="1:7" ht="15.75" x14ac:dyDescent="0.25">
      <c r="A67" s="127"/>
      <c r="B67" s="127"/>
      <c r="C67" s="121">
        <v>11</v>
      </c>
      <c r="D67" s="121" t="s">
        <v>11</v>
      </c>
      <c r="E67" s="122">
        <f>PLAN!C68</f>
        <v>2000</v>
      </c>
      <c r="F67" s="122">
        <f>PLAN!D68</f>
        <v>1697</v>
      </c>
      <c r="G67" s="122">
        <f>PLAN!E68</f>
        <v>2136</v>
      </c>
    </row>
    <row r="68" spans="1:7" ht="15.75" x14ac:dyDescent="0.25">
      <c r="A68" s="128"/>
      <c r="B68" s="127"/>
      <c r="C68" s="121">
        <v>31</v>
      </c>
      <c r="D68" s="121" t="s">
        <v>55</v>
      </c>
      <c r="E68" s="122">
        <f>PLAN!C114</f>
        <v>0</v>
      </c>
      <c r="F68" s="122">
        <f>PLAN!D114</f>
        <v>0</v>
      </c>
      <c r="G68" s="122">
        <f>PLAN!E114</f>
        <v>0</v>
      </c>
    </row>
    <row r="69" spans="1:7" ht="36.75" customHeight="1" x14ac:dyDescent="0.25">
      <c r="A69" s="127"/>
      <c r="B69" s="131">
        <v>37</v>
      </c>
      <c r="C69" s="141"/>
      <c r="D69" s="139" t="s">
        <v>25</v>
      </c>
      <c r="E69" s="119">
        <f t="shared" ref="E69:G69" si="15">E70+E71</f>
        <v>0</v>
      </c>
      <c r="F69" s="119">
        <f t="shared" si="15"/>
        <v>0</v>
      </c>
      <c r="G69" s="119">
        <f t="shared" si="15"/>
        <v>0</v>
      </c>
    </row>
    <row r="70" spans="1:7" ht="15.75" x14ac:dyDescent="0.25">
      <c r="A70" s="127"/>
      <c r="B70" s="127"/>
      <c r="C70" s="121">
        <v>11</v>
      </c>
      <c r="D70" s="121" t="s">
        <v>11</v>
      </c>
      <c r="E70" s="122"/>
      <c r="F70" s="122"/>
      <c r="G70" s="122"/>
    </row>
    <row r="71" spans="1:7" ht="15.75" x14ac:dyDescent="0.25">
      <c r="A71" s="127"/>
      <c r="B71" s="127"/>
      <c r="C71" s="121">
        <v>31</v>
      </c>
      <c r="D71" s="121" t="s">
        <v>55</v>
      </c>
      <c r="E71" s="122"/>
      <c r="F71" s="122"/>
      <c r="G71" s="122"/>
    </row>
    <row r="72" spans="1:7" ht="36.75" customHeight="1" x14ac:dyDescent="0.25">
      <c r="A72" s="127"/>
      <c r="B72" s="131">
        <v>38</v>
      </c>
      <c r="C72" s="141"/>
      <c r="D72" s="139" t="s">
        <v>28</v>
      </c>
      <c r="E72" s="119">
        <f t="shared" ref="E72:G72" si="16">E73+E74</f>
        <v>32000</v>
      </c>
      <c r="F72" s="119">
        <f t="shared" si="16"/>
        <v>34500</v>
      </c>
      <c r="G72" s="119">
        <f t="shared" si="16"/>
        <v>35200</v>
      </c>
    </row>
    <row r="73" spans="1:7" ht="15.75" x14ac:dyDescent="0.25">
      <c r="A73" s="127"/>
      <c r="B73" s="127"/>
      <c r="C73" s="121">
        <v>11</v>
      </c>
      <c r="D73" s="121" t="s">
        <v>11</v>
      </c>
      <c r="E73" s="122"/>
      <c r="F73" s="122"/>
      <c r="G73" s="122"/>
    </row>
    <row r="74" spans="1:7" ht="15.75" x14ac:dyDescent="0.25">
      <c r="A74" s="127"/>
      <c r="B74" s="127"/>
      <c r="C74" s="121">
        <v>41</v>
      </c>
      <c r="D74" s="121" t="s">
        <v>115</v>
      </c>
      <c r="E74" s="122">
        <f>PLAN!C85</f>
        <v>32000</v>
      </c>
      <c r="F74" s="122">
        <f>PLAN!D85</f>
        <v>34500</v>
      </c>
      <c r="G74" s="122">
        <f>PLAN!E85</f>
        <v>35200</v>
      </c>
    </row>
    <row r="75" spans="1:7" ht="31.5" x14ac:dyDescent="0.25">
      <c r="A75" s="143">
        <v>4</v>
      </c>
      <c r="B75" s="143"/>
      <c r="C75" s="143"/>
      <c r="D75" s="144" t="s">
        <v>116</v>
      </c>
      <c r="E75" s="26">
        <f t="shared" ref="E75:G75" si="17">E80+E86+E76</f>
        <v>170000</v>
      </c>
      <c r="F75" s="26">
        <f t="shared" si="17"/>
        <v>104718</v>
      </c>
      <c r="G75" s="26">
        <f t="shared" si="17"/>
        <v>104502</v>
      </c>
    </row>
    <row r="76" spans="1:7" ht="45" x14ac:dyDescent="0.25">
      <c r="A76" s="117"/>
      <c r="B76" s="116">
        <v>41</v>
      </c>
      <c r="C76" s="117"/>
      <c r="D76" s="145" t="s">
        <v>66</v>
      </c>
      <c r="E76" s="119">
        <f t="shared" ref="E76:G76" si="18">E77+E79+E78</f>
        <v>0</v>
      </c>
      <c r="F76" s="119">
        <f t="shared" si="18"/>
        <v>0</v>
      </c>
      <c r="G76" s="119">
        <f t="shared" si="18"/>
        <v>0</v>
      </c>
    </row>
    <row r="77" spans="1:7" ht="15.75" x14ac:dyDescent="0.25">
      <c r="A77" s="120"/>
      <c r="B77" s="146"/>
      <c r="C77" s="121">
        <v>12</v>
      </c>
      <c r="D77" s="121" t="s">
        <v>69</v>
      </c>
      <c r="E77" s="122"/>
      <c r="F77" s="122"/>
      <c r="G77" s="122"/>
    </row>
    <row r="78" spans="1:7" ht="15.75" x14ac:dyDescent="0.25">
      <c r="A78" s="120"/>
      <c r="B78" s="146"/>
      <c r="C78" s="121">
        <v>31</v>
      </c>
      <c r="D78" s="121" t="s">
        <v>55</v>
      </c>
      <c r="E78" s="122"/>
      <c r="F78" s="122"/>
      <c r="G78" s="122"/>
    </row>
    <row r="79" spans="1:7" ht="30" x14ac:dyDescent="0.25">
      <c r="A79" s="120"/>
      <c r="B79" s="146"/>
      <c r="C79" s="121">
        <v>561</v>
      </c>
      <c r="D79" s="117" t="s">
        <v>114</v>
      </c>
      <c r="E79" s="122"/>
      <c r="F79" s="122"/>
      <c r="G79" s="122"/>
    </row>
    <row r="80" spans="1:7" ht="45" x14ac:dyDescent="0.25">
      <c r="A80" s="117"/>
      <c r="B80" s="116">
        <v>42</v>
      </c>
      <c r="C80" s="117"/>
      <c r="D80" s="145" t="s">
        <v>57</v>
      </c>
      <c r="E80" s="119">
        <f t="shared" ref="E80:G80" si="19">E81+E83+E84+E82+E85</f>
        <v>60000</v>
      </c>
      <c r="F80" s="119">
        <f t="shared" si="19"/>
        <v>37502</v>
      </c>
      <c r="G80" s="119">
        <f t="shared" si="19"/>
        <v>37502</v>
      </c>
    </row>
    <row r="81" spans="1:7" ht="15.75" x14ac:dyDescent="0.25">
      <c r="A81" s="117"/>
      <c r="B81" s="117"/>
      <c r="C81" s="121">
        <v>11</v>
      </c>
      <c r="D81" s="121" t="s">
        <v>11</v>
      </c>
      <c r="E81" s="122">
        <f>PLAN!C69</f>
        <v>60000</v>
      </c>
      <c r="F81" s="122">
        <f>PLAN!D69</f>
        <v>37502</v>
      </c>
      <c r="G81" s="122">
        <f>PLAN!E69</f>
        <v>37502</v>
      </c>
    </row>
    <row r="82" spans="1:7" ht="30" x14ac:dyDescent="0.25">
      <c r="A82" s="117"/>
      <c r="B82" s="117"/>
      <c r="C82" s="121">
        <v>12</v>
      </c>
      <c r="D82" s="117" t="s">
        <v>69</v>
      </c>
      <c r="E82" s="122"/>
      <c r="F82" s="122"/>
      <c r="G82" s="122"/>
    </row>
    <row r="83" spans="1:7" ht="15.75" x14ac:dyDescent="0.25">
      <c r="A83" s="127"/>
      <c r="B83" s="127"/>
      <c r="C83" s="121">
        <v>31</v>
      </c>
      <c r="D83" s="121" t="s">
        <v>55</v>
      </c>
      <c r="E83" s="122">
        <f>PLAN!C117</f>
        <v>0</v>
      </c>
      <c r="F83" s="122">
        <f>PLAN!D117</f>
        <v>0</v>
      </c>
      <c r="G83" s="122">
        <f>PLAN!E117</f>
        <v>0</v>
      </c>
    </row>
    <row r="84" spans="1:7" ht="30" x14ac:dyDescent="0.25">
      <c r="A84" s="128"/>
      <c r="B84" s="127"/>
      <c r="C84" s="121">
        <v>43</v>
      </c>
      <c r="D84" s="142" t="s">
        <v>59</v>
      </c>
      <c r="E84" s="122"/>
      <c r="F84" s="122"/>
      <c r="G84" s="122"/>
    </row>
    <row r="85" spans="1:7" ht="30" x14ac:dyDescent="0.25">
      <c r="A85" s="128"/>
      <c r="B85" s="127"/>
      <c r="C85" s="121">
        <v>561</v>
      </c>
      <c r="D85" s="117" t="s">
        <v>114</v>
      </c>
      <c r="E85" s="122"/>
      <c r="F85" s="122"/>
      <c r="G85" s="122"/>
    </row>
    <row r="86" spans="1:7" ht="30.75" customHeight="1" x14ac:dyDescent="0.25">
      <c r="A86" s="117"/>
      <c r="B86" s="116">
        <v>45</v>
      </c>
      <c r="C86" s="117"/>
      <c r="D86" s="145" t="s">
        <v>67</v>
      </c>
      <c r="E86" s="119">
        <f t="shared" ref="E86:G86" si="20">E87+E88</f>
        <v>110000</v>
      </c>
      <c r="F86" s="119">
        <f t="shared" si="20"/>
        <v>67216</v>
      </c>
      <c r="G86" s="119">
        <f t="shared" si="20"/>
        <v>67000</v>
      </c>
    </row>
    <row r="87" spans="1:7" ht="15.75" x14ac:dyDescent="0.25">
      <c r="A87" s="117"/>
      <c r="B87" s="117"/>
      <c r="C87" s="121">
        <v>11</v>
      </c>
      <c r="D87" s="121" t="s">
        <v>11</v>
      </c>
      <c r="E87" s="122">
        <f>PLAN!C78</f>
        <v>110000</v>
      </c>
      <c r="F87" s="122">
        <f>PLAN!D78</f>
        <v>67216</v>
      </c>
      <c r="G87" s="122">
        <f>PLAN!E78</f>
        <v>67000</v>
      </c>
    </row>
    <row r="88" spans="1:7" ht="15.75" x14ac:dyDescent="0.25">
      <c r="A88" s="127"/>
      <c r="B88" s="127"/>
      <c r="C88" s="121">
        <v>31</v>
      </c>
      <c r="D88" s="121" t="s">
        <v>55</v>
      </c>
      <c r="E88" s="122">
        <f>PLAN!C123</f>
        <v>0</v>
      </c>
      <c r="F88" s="122">
        <f>PLAN!D123</f>
        <v>0</v>
      </c>
      <c r="G88" s="122">
        <f>PLAN!E123</f>
        <v>0</v>
      </c>
    </row>
    <row r="89" spans="1:7" ht="15.75" x14ac:dyDescent="0.25">
      <c r="A89" s="140"/>
      <c r="B89" s="140"/>
      <c r="C89" s="140"/>
      <c r="D89" s="140"/>
      <c r="E89" s="140"/>
      <c r="F89" s="140"/>
      <c r="G89" s="140"/>
    </row>
    <row r="90" spans="1:7" ht="15.75" x14ac:dyDescent="0.25">
      <c r="A90" s="140"/>
      <c r="B90" s="140"/>
      <c r="C90" s="140"/>
      <c r="D90" s="140"/>
      <c r="E90" s="140"/>
      <c r="F90" s="140" t="s">
        <v>166</v>
      </c>
      <c r="G90" s="140"/>
    </row>
    <row r="91" spans="1:7" ht="15.75" x14ac:dyDescent="0.25">
      <c r="A91" s="140"/>
      <c r="B91" s="140"/>
      <c r="C91" s="140"/>
      <c r="D91" s="140"/>
      <c r="E91" s="140"/>
      <c r="F91" s="140" t="s">
        <v>167</v>
      </c>
      <c r="G91" s="140"/>
    </row>
    <row r="92" spans="1:7" ht="15.75" x14ac:dyDescent="0.25">
      <c r="A92" s="140"/>
      <c r="B92" s="140"/>
      <c r="C92" s="140"/>
      <c r="D92" s="140"/>
      <c r="E92" s="140"/>
      <c r="F92" s="140"/>
      <c r="G92" s="140"/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2"/>
  <sheetViews>
    <sheetView topLeftCell="A4" workbookViewId="0">
      <selection activeCell="K23" sqref="K23"/>
    </sheetView>
  </sheetViews>
  <sheetFormatPr defaultRowHeight="15" x14ac:dyDescent="0.25"/>
  <cols>
    <col min="1" max="2" width="9.140625" style="28"/>
    <col min="3" max="3" width="15.42578125" style="28" bestFit="1" customWidth="1"/>
    <col min="4" max="4" width="9.140625" style="28"/>
    <col min="5" max="5" width="17.28515625" style="28" customWidth="1"/>
    <col min="6" max="8" width="16.7109375" style="28" customWidth="1"/>
    <col min="9" max="9" width="11" style="28" customWidth="1"/>
    <col min="10" max="10" width="12" style="28" customWidth="1"/>
    <col min="11" max="11" width="12.42578125" style="28" customWidth="1"/>
    <col min="12" max="12" width="10.140625" style="28" bestFit="1" customWidth="1"/>
    <col min="13" max="13" width="11" style="28" customWidth="1"/>
    <col min="14" max="14" width="11.140625" style="28" bestFit="1" customWidth="1"/>
    <col min="15" max="16384" width="9.140625" style="28"/>
  </cols>
  <sheetData>
    <row r="1" spans="1:8" ht="42" customHeight="1" x14ac:dyDescent="0.25">
      <c r="A1" s="158" t="s">
        <v>182</v>
      </c>
      <c r="B1" s="158"/>
      <c r="C1" s="158"/>
      <c r="D1" s="158"/>
      <c r="E1" s="158"/>
      <c r="F1" s="158"/>
      <c r="G1" s="158"/>
    </row>
    <row r="2" spans="1:8" ht="18" customHeight="1" x14ac:dyDescent="0.25">
      <c r="A2" s="29"/>
      <c r="B2" s="29"/>
      <c r="C2" s="29"/>
      <c r="D2" s="29"/>
      <c r="E2" s="29"/>
      <c r="F2" s="29"/>
      <c r="G2" s="29"/>
      <c r="H2" s="29"/>
    </row>
    <row r="3" spans="1:8" ht="15.75" x14ac:dyDescent="0.25">
      <c r="A3" s="158" t="s">
        <v>87</v>
      </c>
      <c r="B3" s="158"/>
      <c r="C3" s="158"/>
      <c r="D3" s="158"/>
      <c r="E3" s="158"/>
      <c r="F3" s="158"/>
      <c r="G3" s="159"/>
    </row>
    <row r="4" spans="1:8" ht="18" x14ac:dyDescent="0.25">
      <c r="A4" s="29"/>
      <c r="B4" s="29"/>
      <c r="C4" s="29"/>
      <c r="D4" s="29"/>
      <c r="E4" s="29"/>
      <c r="F4" s="29"/>
      <c r="G4" s="30"/>
      <c r="H4" s="30"/>
    </row>
    <row r="5" spans="1:8" ht="18" customHeight="1" x14ac:dyDescent="0.25">
      <c r="A5" s="158" t="s">
        <v>135</v>
      </c>
      <c r="B5" s="160"/>
      <c r="C5" s="160"/>
      <c r="D5" s="160"/>
      <c r="E5" s="160"/>
      <c r="F5" s="160"/>
      <c r="G5" s="160"/>
    </row>
    <row r="6" spans="1:8" ht="18" x14ac:dyDescent="0.25">
      <c r="A6" s="31"/>
      <c r="B6" s="32"/>
      <c r="C6" s="52"/>
      <c r="D6" s="33"/>
      <c r="E6" s="34" t="s">
        <v>78</v>
      </c>
      <c r="F6" s="35"/>
      <c r="G6" s="35"/>
      <c r="H6" s="36">
        <v>7.5345000000000004</v>
      </c>
    </row>
    <row r="7" spans="1:8" ht="45.75" customHeight="1" x14ac:dyDescent="0.25">
      <c r="A7" s="37"/>
      <c r="B7" s="38"/>
      <c r="C7" s="38"/>
      <c r="D7" s="39"/>
      <c r="E7" s="40"/>
      <c r="F7" s="41" t="s">
        <v>176</v>
      </c>
      <c r="G7" s="41" t="s">
        <v>136</v>
      </c>
      <c r="H7" s="41" t="s">
        <v>177</v>
      </c>
    </row>
    <row r="8" spans="1:8" x14ac:dyDescent="0.25">
      <c r="A8" s="161" t="s">
        <v>137</v>
      </c>
      <c r="B8" s="162"/>
      <c r="C8" s="162"/>
      <c r="D8" s="162"/>
      <c r="E8" s="163"/>
      <c r="F8" s="42">
        <f>' Račun prihoda i rashoda (2)'!E9</f>
        <v>3002540</v>
      </c>
      <c r="G8" s="42">
        <f>' Račun prihoda i rashoda (2)'!F9</f>
        <v>2951354</v>
      </c>
      <c r="H8" s="42">
        <f>' Račun prihoda i rashoda (2)'!G9</f>
        <v>2963535</v>
      </c>
    </row>
    <row r="9" spans="1:8" x14ac:dyDescent="0.25">
      <c r="A9" s="164" t="s">
        <v>138</v>
      </c>
      <c r="B9" s="163"/>
      <c r="C9" s="163"/>
      <c r="D9" s="163"/>
      <c r="E9" s="163"/>
      <c r="F9" s="42">
        <f>' Račun prihoda i rashoda (2)'!E45</f>
        <v>0</v>
      </c>
      <c r="G9" s="42">
        <f>' Račun prihoda i rashoda (2)'!F45</f>
        <v>0</v>
      </c>
      <c r="H9" s="42">
        <f>' Račun prihoda i rashoda (2)'!G45</f>
        <v>0</v>
      </c>
    </row>
    <row r="10" spans="1:8" x14ac:dyDescent="0.25">
      <c r="A10" s="155" t="s">
        <v>139</v>
      </c>
      <c r="B10" s="156"/>
      <c r="C10" s="156"/>
      <c r="D10" s="156"/>
      <c r="E10" s="157"/>
      <c r="F10" s="43">
        <f>F8+F9</f>
        <v>3002540</v>
      </c>
      <c r="G10" s="43">
        <f t="shared" ref="G10:H10" si="0">G8+G9</f>
        <v>2951354</v>
      </c>
      <c r="H10" s="43">
        <f t="shared" si="0"/>
        <v>2963535</v>
      </c>
    </row>
    <row r="11" spans="1:8" x14ac:dyDescent="0.25">
      <c r="A11" s="167" t="s">
        <v>140</v>
      </c>
      <c r="B11" s="162"/>
      <c r="C11" s="162"/>
      <c r="D11" s="162"/>
      <c r="E11" s="162"/>
      <c r="F11" s="42">
        <f>' Račun prihoda i rashoda (2)'!E51</f>
        <v>2832540</v>
      </c>
      <c r="G11" s="42">
        <f>' Račun prihoda i rashoda (2)'!F51</f>
        <v>2847837</v>
      </c>
      <c r="H11" s="42">
        <f>' Račun prihoda i rashoda (2)'!G51</f>
        <v>2859545</v>
      </c>
    </row>
    <row r="12" spans="1:8" x14ac:dyDescent="0.25">
      <c r="A12" s="164" t="s">
        <v>141</v>
      </c>
      <c r="B12" s="163"/>
      <c r="C12" s="163"/>
      <c r="D12" s="163"/>
      <c r="E12" s="163"/>
      <c r="F12" s="42">
        <f>' Račun prihoda i rashoda (2)'!E75</f>
        <v>170000</v>
      </c>
      <c r="G12" s="42">
        <f>' Račun prihoda i rashoda (2)'!F75</f>
        <v>104718</v>
      </c>
      <c r="H12" s="42">
        <f>' Račun prihoda i rashoda (2)'!G75</f>
        <v>104502</v>
      </c>
    </row>
    <row r="13" spans="1:8" x14ac:dyDescent="0.25">
      <c r="A13" s="44" t="s">
        <v>142</v>
      </c>
      <c r="B13" s="45"/>
      <c r="C13" s="45"/>
      <c r="D13" s="45"/>
      <c r="E13" s="45"/>
      <c r="F13" s="43">
        <f>F11+F12</f>
        <v>3002540</v>
      </c>
      <c r="G13" s="43">
        <f t="shared" ref="G13:H13" si="1">G11+G12</f>
        <v>2952555</v>
      </c>
      <c r="H13" s="43">
        <f t="shared" si="1"/>
        <v>2964047</v>
      </c>
    </row>
    <row r="14" spans="1:8" x14ac:dyDescent="0.25">
      <c r="A14" s="168" t="s">
        <v>143</v>
      </c>
      <c r="B14" s="156"/>
      <c r="C14" s="156"/>
      <c r="D14" s="156"/>
      <c r="E14" s="156"/>
      <c r="F14" s="43">
        <f>F10-F13</f>
        <v>0</v>
      </c>
      <c r="G14" s="43">
        <f t="shared" ref="G14:H14" si="2">G10-G13</f>
        <v>-1201</v>
      </c>
      <c r="H14" s="43">
        <f t="shared" si="2"/>
        <v>-512</v>
      </c>
    </row>
    <row r="15" spans="1:8" ht="18" x14ac:dyDescent="0.25">
      <c r="A15" s="29"/>
      <c r="B15" s="46"/>
      <c r="C15" s="46"/>
      <c r="D15" s="46"/>
      <c r="E15" s="46"/>
      <c r="F15" s="47"/>
      <c r="G15" s="47"/>
      <c r="H15" s="47"/>
    </row>
    <row r="16" spans="1:8" ht="18" customHeight="1" x14ac:dyDescent="0.25">
      <c r="A16" s="158" t="s">
        <v>144</v>
      </c>
      <c r="B16" s="160"/>
      <c r="C16" s="160"/>
      <c r="D16" s="160"/>
      <c r="E16" s="160"/>
      <c r="F16" s="160"/>
      <c r="G16" s="160"/>
    </row>
    <row r="17" spans="1:8" ht="18" x14ac:dyDescent="0.25">
      <c r="A17" s="29"/>
      <c r="B17" s="46"/>
      <c r="C17" s="46"/>
      <c r="D17" s="46"/>
      <c r="E17" s="46"/>
      <c r="F17" s="48"/>
      <c r="G17" s="48"/>
      <c r="H17" s="48"/>
    </row>
    <row r="18" spans="1:8" ht="38.25" x14ac:dyDescent="0.25">
      <c r="A18" s="37"/>
      <c r="B18" s="38"/>
      <c r="C18" s="38"/>
      <c r="D18" s="39"/>
      <c r="E18" s="40"/>
      <c r="F18" s="41" t="s">
        <v>176</v>
      </c>
      <c r="G18" s="41" t="s">
        <v>136</v>
      </c>
      <c r="H18" s="41" t="s">
        <v>177</v>
      </c>
    </row>
    <row r="19" spans="1:8" ht="15.75" customHeight="1" x14ac:dyDescent="0.25">
      <c r="A19" s="161" t="s">
        <v>145</v>
      </c>
      <c r="B19" s="169"/>
      <c r="C19" s="169"/>
      <c r="D19" s="169"/>
      <c r="E19" s="170"/>
      <c r="F19" s="42"/>
      <c r="G19" s="42"/>
      <c r="H19" s="42"/>
    </row>
    <row r="20" spans="1:8" x14ac:dyDescent="0.25">
      <c r="A20" s="161" t="s">
        <v>146</v>
      </c>
      <c r="B20" s="162"/>
      <c r="C20" s="162"/>
      <c r="D20" s="162"/>
      <c r="E20" s="162"/>
      <c r="F20" s="42"/>
      <c r="G20" s="42"/>
      <c r="H20" s="42"/>
    </row>
    <row r="21" spans="1:8" x14ac:dyDescent="0.25">
      <c r="A21" s="171" t="s">
        <v>147</v>
      </c>
      <c r="B21" s="172"/>
      <c r="C21" s="172"/>
      <c r="D21" s="172"/>
      <c r="E21" s="173"/>
      <c r="F21" s="42">
        <v>36000</v>
      </c>
      <c r="G21" s="42">
        <v>36000</v>
      </c>
      <c r="H21" s="42">
        <v>34799</v>
      </c>
    </row>
    <row r="22" spans="1:8" x14ac:dyDescent="0.25">
      <c r="A22" s="171" t="s">
        <v>148</v>
      </c>
      <c r="B22" s="172"/>
      <c r="C22" s="172"/>
      <c r="D22" s="172"/>
      <c r="E22" s="173"/>
      <c r="F22" s="42">
        <v>36000</v>
      </c>
      <c r="G22" s="42">
        <v>34799</v>
      </c>
      <c r="H22" s="42">
        <v>34287</v>
      </c>
    </row>
    <row r="23" spans="1:8" x14ac:dyDescent="0.25">
      <c r="A23" s="168" t="s">
        <v>149</v>
      </c>
      <c r="B23" s="156"/>
      <c r="C23" s="156"/>
      <c r="D23" s="156"/>
      <c r="E23" s="156"/>
      <c r="F23" s="43">
        <f>F19-F20+F21-F22</f>
        <v>0</v>
      </c>
      <c r="G23" s="43">
        <f t="shared" ref="G23:H23" si="3">G19-G20+G21-G22</f>
        <v>1201</v>
      </c>
      <c r="H23" s="43">
        <f t="shared" si="3"/>
        <v>512</v>
      </c>
    </row>
    <row r="24" spans="1:8" x14ac:dyDescent="0.25">
      <c r="A24" s="167" t="s">
        <v>150</v>
      </c>
      <c r="B24" s="162"/>
      <c r="C24" s="162"/>
      <c r="D24" s="162"/>
      <c r="E24" s="162"/>
      <c r="F24" s="42">
        <f>F14+F23</f>
        <v>0</v>
      </c>
      <c r="G24" s="42">
        <f t="shared" ref="G24:H24" si="4">G14+G23</f>
        <v>0</v>
      </c>
      <c r="H24" s="42">
        <f t="shared" si="4"/>
        <v>0</v>
      </c>
    </row>
    <row r="25" spans="1:8" ht="11.25" customHeight="1" x14ac:dyDescent="0.25">
      <c r="A25" s="49"/>
      <c r="B25" s="50"/>
      <c r="C25" s="50"/>
      <c r="D25" s="50"/>
      <c r="E25" s="50"/>
      <c r="F25" s="51"/>
      <c r="G25" s="51"/>
      <c r="H25" s="51"/>
    </row>
    <row r="26" spans="1:8" ht="29.25" customHeight="1" x14ac:dyDescent="0.25">
      <c r="A26" s="165"/>
      <c r="B26" s="166"/>
      <c r="C26" s="166"/>
      <c r="D26" s="166"/>
      <c r="E26" s="166"/>
      <c r="F26" s="166"/>
      <c r="G26" s="166"/>
    </row>
    <row r="27" spans="1:8" ht="8.25" customHeight="1" x14ac:dyDescent="0.25"/>
    <row r="28" spans="1:8" x14ac:dyDescent="0.25">
      <c r="A28" s="165"/>
      <c r="B28" s="166"/>
      <c r="C28" s="166"/>
      <c r="D28" s="166"/>
      <c r="E28" s="166"/>
      <c r="F28" s="166"/>
      <c r="G28" s="166"/>
    </row>
    <row r="29" spans="1:8" ht="9" customHeight="1" x14ac:dyDescent="0.25"/>
    <row r="31" spans="1:8" x14ac:dyDescent="0.25">
      <c r="G31" s="58" t="s">
        <v>164</v>
      </c>
    </row>
    <row r="32" spans="1:8" x14ac:dyDescent="0.25">
      <c r="G32" s="58" t="s">
        <v>165</v>
      </c>
    </row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2"/>
  <sheetViews>
    <sheetView workbookViewId="0">
      <selection activeCell="B30" sqref="B30"/>
    </sheetView>
  </sheetViews>
  <sheetFormatPr defaultRowHeight="15" x14ac:dyDescent="0.25"/>
  <cols>
    <col min="1" max="1" width="37.7109375" style="4" customWidth="1"/>
    <col min="2" max="4" width="16.7109375" style="4" customWidth="1"/>
    <col min="5" max="16384" width="9.140625" style="4"/>
  </cols>
  <sheetData>
    <row r="1" spans="1:4" ht="18" x14ac:dyDescent="0.25">
      <c r="A1" s="3"/>
      <c r="B1" s="3"/>
      <c r="C1" s="5"/>
      <c r="D1" s="5"/>
    </row>
    <row r="2" spans="1:4" ht="15.75" x14ac:dyDescent="0.25">
      <c r="A2" s="174" t="s">
        <v>117</v>
      </c>
      <c r="B2" s="175"/>
      <c r="C2" s="175"/>
    </row>
    <row r="3" spans="1:4" ht="18" x14ac:dyDescent="0.25">
      <c r="A3" s="3"/>
      <c r="B3" s="3"/>
      <c r="C3" s="5"/>
      <c r="D3" s="5">
        <v>7.5345000000000004</v>
      </c>
    </row>
    <row r="4" spans="1:4" ht="25.5" x14ac:dyDescent="0.25">
      <c r="A4" s="6" t="s">
        <v>118</v>
      </c>
      <c r="B4" s="7" t="s">
        <v>178</v>
      </c>
      <c r="C4" s="7" t="s">
        <v>119</v>
      </c>
      <c r="D4" s="7" t="s">
        <v>179</v>
      </c>
    </row>
    <row r="5" spans="1:4" ht="15.75" customHeight="1" x14ac:dyDescent="0.25">
      <c r="A5" s="8" t="s">
        <v>120</v>
      </c>
      <c r="B5" s="13">
        <f t="shared" ref="B5:D5" si="0">B6+B9+B11+B14+B18</f>
        <v>3002540</v>
      </c>
      <c r="C5" s="13">
        <f t="shared" si="0"/>
        <v>2952555</v>
      </c>
      <c r="D5" s="13">
        <f t="shared" si="0"/>
        <v>2964047</v>
      </c>
    </row>
    <row r="6" spans="1:4" ht="15.75" customHeight="1" x14ac:dyDescent="0.25">
      <c r="A6" s="8" t="s">
        <v>121</v>
      </c>
      <c r="B6" s="13">
        <f t="shared" ref="B6:D6" si="1">B7+B8</f>
        <v>2952040</v>
      </c>
      <c r="C6" s="13">
        <f t="shared" si="1"/>
        <v>2898555</v>
      </c>
      <c r="D6" s="13">
        <f t="shared" si="1"/>
        <v>2908347</v>
      </c>
    </row>
    <row r="7" spans="1:4" x14ac:dyDescent="0.25">
      <c r="A7" s="14" t="s">
        <v>122</v>
      </c>
      <c r="B7" s="10">
        <f>PLAN!C24</f>
        <v>2952040</v>
      </c>
      <c r="C7" s="10">
        <f>PLAN!D24</f>
        <v>2898555</v>
      </c>
      <c r="D7" s="10">
        <f>PLAN!E24</f>
        <v>2908347</v>
      </c>
    </row>
    <row r="8" spans="1:4" x14ac:dyDescent="0.25">
      <c r="A8" s="15" t="s">
        <v>123</v>
      </c>
      <c r="B8" s="10"/>
      <c r="C8" s="10"/>
      <c r="D8" s="10"/>
    </row>
    <row r="9" spans="1:4" x14ac:dyDescent="0.25">
      <c r="A9" s="8" t="s">
        <v>124</v>
      </c>
      <c r="B9" s="13">
        <f t="shared" ref="B9:D9" si="2">B10</f>
        <v>18500</v>
      </c>
      <c r="C9" s="13">
        <f t="shared" si="2"/>
        <v>19500</v>
      </c>
      <c r="D9" s="13">
        <f t="shared" si="2"/>
        <v>20500</v>
      </c>
    </row>
    <row r="10" spans="1:4" x14ac:dyDescent="0.25">
      <c r="A10" s="16" t="s">
        <v>125</v>
      </c>
      <c r="B10" s="10">
        <f>PLAN!C89</f>
        <v>18500</v>
      </c>
      <c r="C10" s="10">
        <f>PLAN!D89</f>
        <v>19500</v>
      </c>
      <c r="D10" s="10">
        <f>PLAN!E89</f>
        <v>20500</v>
      </c>
    </row>
    <row r="11" spans="1:4" x14ac:dyDescent="0.25">
      <c r="A11" s="8" t="s">
        <v>126</v>
      </c>
      <c r="B11" s="13">
        <f t="shared" ref="B11:D11" si="3">B13+B12</f>
        <v>32000</v>
      </c>
      <c r="C11" s="13">
        <f t="shared" si="3"/>
        <v>34500</v>
      </c>
      <c r="D11" s="13">
        <f t="shared" si="3"/>
        <v>35200</v>
      </c>
    </row>
    <row r="12" spans="1:4" x14ac:dyDescent="0.25">
      <c r="A12" s="15" t="s">
        <v>127</v>
      </c>
      <c r="B12" s="10">
        <f>PLAN!C81</f>
        <v>32000</v>
      </c>
      <c r="C12" s="10">
        <f>PLAN!D81</f>
        <v>34500</v>
      </c>
      <c r="D12" s="10">
        <f>PLAN!E81</f>
        <v>35200</v>
      </c>
    </row>
    <row r="13" spans="1:4" x14ac:dyDescent="0.25">
      <c r="A13" s="15" t="s">
        <v>128</v>
      </c>
      <c r="B13" s="10">
        <f>PLAN!C128</f>
        <v>0</v>
      </c>
      <c r="C13" s="10">
        <f>PLAN!D128</f>
        <v>0</v>
      </c>
      <c r="D13" s="10">
        <f>PLAN!E128</f>
        <v>0</v>
      </c>
    </row>
    <row r="14" spans="1:4" x14ac:dyDescent="0.25">
      <c r="A14" s="8" t="s">
        <v>129</v>
      </c>
      <c r="B14" s="13">
        <f t="shared" ref="B14:D14" si="4">B15+B16+B17</f>
        <v>0</v>
      </c>
      <c r="C14" s="13">
        <f t="shared" si="4"/>
        <v>0</v>
      </c>
      <c r="D14" s="13">
        <f t="shared" si="4"/>
        <v>0</v>
      </c>
    </row>
    <row r="15" spans="1:4" x14ac:dyDescent="0.25">
      <c r="A15" s="15" t="s">
        <v>130</v>
      </c>
      <c r="B15" s="10"/>
      <c r="C15" s="10"/>
      <c r="D15" s="10"/>
    </row>
    <row r="16" spans="1:4" x14ac:dyDescent="0.25">
      <c r="A16" s="15" t="s">
        <v>131</v>
      </c>
      <c r="B16" s="10">
        <f>PLAN!C134</f>
        <v>0</v>
      </c>
      <c r="C16" s="10">
        <f>PLAN!D134</f>
        <v>0</v>
      </c>
      <c r="D16" s="10">
        <f>PLAN!E134</f>
        <v>0</v>
      </c>
    </row>
    <row r="17" spans="1:4" ht="25.5" x14ac:dyDescent="0.25">
      <c r="A17" s="16" t="s">
        <v>132</v>
      </c>
      <c r="B17" s="10"/>
      <c r="C17" s="10"/>
      <c r="D17" s="10"/>
    </row>
    <row r="18" spans="1:4" x14ac:dyDescent="0.25">
      <c r="A18" s="8" t="s">
        <v>133</v>
      </c>
      <c r="B18" s="13">
        <f t="shared" ref="B18:D18" si="5">B19</f>
        <v>0</v>
      </c>
      <c r="C18" s="13">
        <f t="shared" si="5"/>
        <v>0</v>
      </c>
      <c r="D18" s="13">
        <f t="shared" si="5"/>
        <v>0</v>
      </c>
    </row>
    <row r="19" spans="1:4" x14ac:dyDescent="0.25">
      <c r="A19" s="9" t="s">
        <v>134</v>
      </c>
      <c r="B19" s="10"/>
      <c r="C19" s="10"/>
      <c r="D19" s="10"/>
    </row>
    <row r="21" spans="1:4" x14ac:dyDescent="0.25">
      <c r="B21" s="11"/>
      <c r="C21" s="59" t="s">
        <v>162</v>
      </c>
      <c r="D21" s="11"/>
    </row>
    <row r="22" spans="1:4" x14ac:dyDescent="0.25">
      <c r="C22" s="60" t="s">
        <v>163</v>
      </c>
    </row>
  </sheetData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tabSelected="1" workbookViewId="0">
      <selection activeCell="C22" sqref="C22"/>
    </sheetView>
  </sheetViews>
  <sheetFormatPr defaultRowHeight="15" x14ac:dyDescent="0.25"/>
  <cols>
    <col min="1" max="1" width="52.140625" style="4" customWidth="1"/>
    <col min="2" max="4" width="16.7109375" style="4" customWidth="1"/>
    <col min="5" max="16384" width="9.140625" style="4"/>
  </cols>
  <sheetData>
    <row r="1" spans="1:4" ht="18" x14ac:dyDescent="0.25">
      <c r="A1" s="3"/>
      <c r="B1" s="3"/>
      <c r="C1" s="5"/>
      <c r="D1" s="5"/>
    </row>
    <row r="2" spans="1:4" ht="15.75" x14ac:dyDescent="0.25">
      <c r="A2" s="174" t="s">
        <v>151</v>
      </c>
      <c r="B2" s="175"/>
      <c r="C2" s="175"/>
      <c r="D2" s="175"/>
    </row>
    <row r="3" spans="1:4" ht="18" x14ac:dyDescent="0.25">
      <c r="A3" s="3"/>
      <c r="B3" s="3"/>
      <c r="C3" s="5"/>
      <c r="D3" s="5"/>
    </row>
    <row r="4" spans="1:4" ht="25.5" x14ac:dyDescent="0.25">
      <c r="A4" s="6" t="s">
        <v>118</v>
      </c>
      <c r="B4" s="7" t="s">
        <v>180</v>
      </c>
      <c r="C4" s="7" t="s">
        <v>152</v>
      </c>
      <c r="D4" s="7" t="s">
        <v>181</v>
      </c>
    </row>
    <row r="5" spans="1:4" ht="15.75" customHeight="1" x14ac:dyDescent="0.25">
      <c r="A5" s="8" t="s">
        <v>120</v>
      </c>
      <c r="B5" s="10">
        <f t="shared" ref="B5:D5" si="0">B6+B10</f>
        <v>3002540</v>
      </c>
      <c r="C5" s="10">
        <f t="shared" si="0"/>
        <v>2952555</v>
      </c>
      <c r="D5" s="10">
        <f t="shared" si="0"/>
        <v>2964047</v>
      </c>
    </row>
    <row r="6" spans="1:4" ht="15.75" customHeight="1" x14ac:dyDescent="0.25">
      <c r="A6" s="8" t="s">
        <v>153</v>
      </c>
      <c r="B6" s="10">
        <f t="shared" ref="B6:D6" si="1">B7+B8+B9</f>
        <v>3002540</v>
      </c>
      <c r="C6" s="10">
        <f t="shared" si="1"/>
        <v>2952555</v>
      </c>
      <c r="D6" s="10">
        <f t="shared" si="1"/>
        <v>2964047</v>
      </c>
    </row>
    <row r="7" spans="1:4" x14ac:dyDescent="0.25">
      <c r="A7" s="12" t="s">
        <v>154</v>
      </c>
      <c r="B7" s="17"/>
      <c r="C7" s="17"/>
      <c r="D7" s="17"/>
    </row>
    <row r="8" spans="1:4" x14ac:dyDescent="0.25">
      <c r="A8" s="18" t="s">
        <v>155</v>
      </c>
      <c r="B8" s="10">
        <f>PLAN!C14</f>
        <v>3002540</v>
      </c>
      <c r="C8" s="10">
        <f>PLAN!D14</f>
        <v>2952555</v>
      </c>
      <c r="D8" s="10">
        <f>PLAN!E14</f>
        <v>2964047</v>
      </c>
    </row>
    <row r="9" spans="1:4" x14ac:dyDescent="0.25">
      <c r="A9" s="19" t="s">
        <v>156</v>
      </c>
      <c r="B9" s="17"/>
      <c r="C9" s="17"/>
      <c r="D9" s="17"/>
    </row>
    <row r="10" spans="1:4" x14ac:dyDescent="0.25">
      <c r="A10" s="8" t="s">
        <v>157</v>
      </c>
      <c r="B10" s="10">
        <f t="shared" ref="B10:D10" si="2">B11</f>
        <v>0</v>
      </c>
      <c r="C10" s="10">
        <f t="shared" si="2"/>
        <v>0</v>
      </c>
      <c r="D10" s="10">
        <f t="shared" si="2"/>
        <v>0</v>
      </c>
    </row>
    <row r="11" spans="1:4" x14ac:dyDescent="0.25">
      <c r="A11" s="16" t="s">
        <v>158</v>
      </c>
      <c r="B11" s="17"/>
      <c r="C11" s="17"/>
      <c r="D11" s="17"/>
    </row>
    <row r="13" spans="1:4" x14ac:dyDescent="0.25">
      <c r="A13" s="20"/>
      <c r="C13" s="60" t="s">
        <v>164</v>
      </c>
    </row>
    <row r="14" spans="1:4" x14ac:dyDescent="0.25">
      <c r="B14" s="11"/>
      <c r="C14" s="59" t="s">
        <v>163</v>
      </c>
      <c r="D14" s="11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Senija Šimunović</cp:lastModifiedBy>
  <cp:lastPrinted>2023-12-28T09:41:45Z</cp:lastPrinted>
  <dcterms:created xsi:type="dcterms:W3CDTF">2022-09-22T07:34:12Z</dcterms:created>
  <dcterms:modified xsi:type="dcterms:W3CDTF">2023-12-29T10:04:06Z</dcterms:modified>
</cp:coreProperties>
</file>